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izakellett2026/Downloads/GGG - F/2026/"/>
    </mc:Choice>
  </mc:AlternateContent>
  <xr:revisionPtr revIDLastSave="134" documentId="8_{6ED908CF-93C0-4845-AB4A-5FDE43EC5107}" xr6:coauthVersionLast="47" xr6:coauthVersionMax="47" xr10:uidLastSave="{1CEA7E96-5498-4ED1-984B-EED76F7DF597}"/>
  <bookViews>
    <workbookView xWindow="0" yWindow="760" windowWidth="29400" windowHeight="17180" firstSheet="6" xr2:uid="{00000000-000D-0000-FFFF-FFFF00000000}"/>
  </bookViews>
  <sheets>
    <sheet name="Personal Expenditure" sheetId="1" r:id="rId1"/>
    <sheet name="Start Up Costs" sheetId="11" r:id="rId2"/>
    <sheet name="DIRECT COSTS of sales" sheetId="7" r:id="rId3"/>
    <sheet name="SALES and PRICE" sheetId="6" r:id="rId4"/>
    <sheet name="OVERHEADS or INDIRECT" sheetId="9" r:id="rId5"/>
    <sheet name="CASHFLOW" sheetId="10" r:id="rId6"/>
    <sheet name="Sales Forecast" sheetId="2" state="hidden" r:id="rId7"/>
    <sheet name="Cash Flow Forecast Yr1" sheetId="3" state="hidden" r:id="rId8"/>
    <sheet name="Cash Flow Forecast Yr2" sheetId="5" state="hidden" r:id="rId9"/>
    <sheet name="STAFF TIME" sheetId="8" r:id="rId10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0" l="1"/>
  <c r="E6" i="10"/>
  <c r="F6" i="10"/>
  <c r="G6" i="10"/>
  <c r="H6" i="10"/>
  <c r="I6" i="10"/>
  <c r="J6" i="10"/>
  <c r="K6" i="10"/>
  <c r="L6" i="10"/>
  <c r="M6" i="10"/>
  <c r="N6" i="10"/>
  <c r="C6" i="10"/>
  <c r="D32" i="9"/>
  <c r="E32" i="9"/>
  <c r="F32" i="9"/>
  <c r="G32" i="9"/>
  <c r="H32" i="9"/>
  <c r="I32" i="9"/>
  <c r="J32" i="9"/>
  <c r="K32" i="9"/>
  <c r="L32" i="9"/>
  <c r="M32" i="9"/>
  <c r="N32" i="9"/>
  <c r="C32" i="9"/>
  <c r="D5" i="9"/>
  <c r="E5" i="9"/>
  <c r="F5" i="9"/>
  <c r="G5" i="9"/>
  <c r="H5" i="9"/>
  <c r="I5" i="9"/>
  <c r="J5" i="9"/>
  <c r="K5" i="9"/>
  <c r="L5" i="9"/>
  <c r="M5" i="9"/>
  <c r="N5" i="9"/>
  <c r="C5" i="9"/>
  <c r="D14" i="8"/>
  <c r="E14" i="8"/>
  <c r="F14" i="8"/>
  <c r="G14" i="8"/>
  <c r="H14" i="8"/>
  <c r="I14" i="8"/>
  <c r="J14" i="8"/>
  <c r="K14" i="8"/>
  <c r="L14" i="8"/>
  <c r="M14" i="8"/>
  <c r="N14" i="8"/>
  <c r="C14" i="8"/>
  <c r="B6" i="8"/>
  <c r="B7" i="8"/>
  <c r="B8" i="8"/>
  <c r="B9" i="8"/>
  <c r="B10" i="8"/>
  <c r="B11" i="8"/>
  <c r="B12" i="8"/>
  <c r="B5" i="8"/>
  <c r="D44" i="6"/>
  <c r="E44" i="6"/>
  <c r="F44" i="6"/>
  <c r="G44" i="6"/>
  <c r="H44" i="6"/>
  <c r="I44" i="6"/>
  <c r="J44" i="6"/>
  <c r="K44" i="6"/>
  <c r="L44" i="6"/>
  <c r="M44" i="6"/>
  <c r="N44" i="6"/>
  <c r="C44" i="6"/>
  <c r="D40" i="6"/>
  <c r="E40" i="6"/>
  <c r="F40" i="6"/>
  <c r="G40" i="6"/>
  <c r="H40" i="6"/>
  <c r="I40" i="6"/>
  <c r="J40" i="6"/>
  <c r="K40" i="6"/>
  <c r="L40" i="6"/>
  <c r="M40" i="6"/>
  <c r="N40" i="6"/>
  <c r="C40" i="6"/>
  <c r="D36" i="6"/>
  <c r="E36" i="6"/>
  <c r="F36" i="6"/>
  <c r="G36" i="6"/>
  <c r="H36" i="6"/>
  <c r="I36" i="6"/>
  <c r="J36" i="6"/>
  <c r="K36" i="6"/>
  <c r="L36" i="6"/>
  <c r="M36" i="6"/>
  <c r="N36" i="6"/>
  <c r="C36" i="6"/>
  <c r="D32" i="6"/>
  <c r="E32" i="6"/>
  <c r="F32" i="6"/>
  <c r="G32" i="6"/>
  <c r="H32" i="6"/>
  <c r="I32" i="6"/>
  <c r="J32" i="6"/>
  <c r="K32" i="6"/>
  <c r="L32" i="6"/>
  <c r="M32" i="6"/>
  <c r="N32" i="6"/>
  <c r="C32" i="6"/>
  <c r="D28" i="6"/>
  <c r="E28" i="6"/>
  <c r="F28" i="6"/>
  <c r="G28" i="6"/>
  <c r="H28" i="6"/>
  <c r="I28" i="6"/>
  <c r="J28" i="6"/>
  <c r="K28" i="6"/>
  <c r="L28" i="6"/>
  <c r="M28" i="6"/>
  <c r="N28" i="6"/>
  <c r="C28" i="6"/>
  <c r="D24" i="6"/>
  <c r="E24" i="6"/>
  <c r="F24" i="6"/>
  <c r="G24" i="6"/>
  <c r="H24" i="6"/>
  <c r="I24" i="6"/>
  <c r="J24" i="6"/>
  <c r="K24" i="6"/>
  <c r="L24" i="6"/>
  <c r="M24" i="6"/>
  <c r="N24" i="6"/>
  <c r="C24" i="6"/>
  <c r="D20" i="6"/>
  <c r="E20" i="6"/>
  <c r="F20" i="6"/>
  <c r="G20" i="6"/>
  <c r="H20" i="6"/>
  <c r="I20" i="6"/>
  <c r="J20" i="6"/>
  <c r="K20" i="6"/>
  <c r="L20" i="6"/>
  <c r="M20" i="6"/>
  <c r="N20" i="6"/>
  <c r="C20" i="6"/>
  <c r="D16" i="6"/>
  <c r="E16" i="6"/>
  <c r="F16" i="6"/>
  <c r="G16" i="6"/>
  <c r="H16" i="6"/>
  <c r="I16" i="6"/>
  <c r="J16" i="6"/>
  <c r="K16" i="6"/>
  <c r="L16" i="6"/>
  <c r="M16" i="6"/>
  <c r="N16" i="6"/>
  <c r="C16" i="6"/>
  <c r="D13" i="6"/>
  <c r="E13" i="6"/>
  <c r="F13" i="6"/>
  <c r="G13" i="6"/>
  <c r="H13" i="6"/>
  <c r="I13" i="6"/>
  <c r="J13" i="6"/>
  <c r="K13" i="6"/>
  <c r="L13" i="6"/>
  <c r="M13" i="6"/>
  <c r="N13" i="6"/>
  <c r="C13" i="6"/>
  <c r="B5" i="6"/>
  <c r="B6" i="6"/>
  <c r="B7" i="6"/>
  <c r="B8" i="6"/>
  <c r="B9" i="6"/>
  <c r="B10" i="6"/>
  <c r="B11" i="6"/>
  <c r="B4" i="6"/>
  <c r="D14" i="11"/>
  <c r="D11" i="11"/>
  <c r="D5" i="11"/>
  <c r="P52" i="7" l="1"/>
  <c r="R57" i="7"/>
  <c r="P45" i="7"/>
  <c r="P38" i="7"/>
  <c r="P31" i="7"/>
  <c r="R50" i="7"/>
  <c r="R43" i="7"/>
  <c r="R36" i="7"/>
  <c r="R29" i="7"/>
  <c r="P24" i="7"/>
  <c r="R22" i="7"/>
  <c r="P17" i="7"/>
  <c r="R15" i="7"/>
  <c r="R8" i="7"/>
  <c r="O18" i="10"/>
  <c r="O17" i="10"/>
  <c r="O11" i="10"/>
  <c r="A6" i="7"/>
  <c r="O10" i="7" s="1"/>
  <c r="A7" i="7"/>
  <c r="O17" i="7" s="1"/>
  <c r="A8" i="7"/>
  <c r="O24" i="7" s="1"/>
  <c r="A9" i="7"/>
  <c r="O31" i="7" s="1"/>
  <c r="A10" i="7"/>
  <c r="O38" i="7" s="1"/>
  <c r="A11" i="7"/>
  <c r="O45" i="7" s="1"/>
  <c r="A12" i="7"/>
  <c r="O52" i="7" s="1"/>
  <c r="A5" i="7"/>
  <c r="O3" i="7" s="1"/>
  <c r="O16" i="10"/>
  <c r="O10" i="10"/>
  <c r="D15" i="10"/>
  <c r="E15" i="10"/>
  <c r="F15" i="10"/>
  <c r="G15" i="10"/>
  <c r="H15" i="10"/>
  <c r="I15" i="10"/>
  <c r="J15" i="10"/>
  <c r="K15" i="10"/>
  <c r="L15" i="10"/>
  <c r="M15" i="10"/>
  <c r="N15" i="10"/>
  <c r="C15" i="10"/>
  <c r="O15" i="10" s="1"/>
  <c r="N52" i="8"/>
  <c r="N55" i="8" s="1"/>
  <c r="M52" i="8"/>
  <c r="M55" i="8" s="1"/>
  <c r="L52" i="8"/>
  <c r="L55" i="8" s="1"/>
  <c r="K52" i="8"/>
  <c r="K55" i="8" s="1"/>
  <c r="J52" i="8"/>
  <c r="J55" i="8" s="1"/>
  <c r="I52" i="8"/>
  <c r="I55" i="8" s="1"/>
  <c r="H52" i="8"/>
  <c r="H55" i="8" s="1"/>
  <c r="G52" i="8"/>
  <c r="G55" i="8" s="1"/>
  <c r="F52" i="8"/>
  <c r="F55" i="8" s="1"/>
  <c r="E52" i="8"/>
  <c r="E55" i="8" s="1"/>
  <c r="D52" i="8"/>
  <c r="D55" i="8" s="1"/>
  <c r="C52" i="8"/>
  <c r="C55" i="8" s="1"/>
  <c r="N47" i="8"/>
  <c r="N50" i="8" s="1"/>
  <c r="M47" i="8"/>
  <c r="M50" i="8" s="1"/>
  <c r="L47" i="8"/>
  <c r="L50" i="8" s="1"/>
  <c r="K47" i="8"/>
  <c r="K50" i="8" s="1"/>
  <c r="J47" i="8"/>
  <c r="J50" i="8" s="1"/>
  <c r="I47" i="8"/>
  <c r="I50" i="8" s="1"/>
  <c r="H47" i="8"/>
  <c r="H50" i="8" s="1"/>
  <c r="G47" i="8"/>
  <c r="G50" i="8" s="1"/>
  <c r="F47" i="8"/>
  <c r="F50" i="8" s="1"/>
  <c r="E47" i="8"/>
  <c r="E50" i="8" s="1"/>
  <c r="D47" i="8"/>
  <c r="D50" i="8" s="1"/>
  <c r="C47" i="8"/>
  <c r="C50" i="8" s="1"/>
  <c r="N42" i="8"/>
  <c r="N45" i="8" s="1"/>
  <c r="M42" i="8"/>
  <c r="M45" i="8" s="1"/>
  <c r="L42" i="8"/>
  <c r="L45" i="8" s="1"/>
  <c r="K42" i="8"/>
  <c r="K45" i="8" s="1"/>
  <c r="J42" i="8"/>
  <c r="J45" i="8" s="1"/>
  <c r="I42" i="8"/>
  <c r="I45" i="8" s="1"/>
  <c r="H42" i="8"/>
  <c r="H45" i="8" s="1"/>
  <c r="G42" i="8"/>
  <c r="G45" i="8" s="1"/>
  <c r="F42" i="8"/>
  <c r="F45" i="8" s="1"/>
  <c r="E42" i="8"/>
  <c r="E45" i="8" s="1"/>
  <c r="D42" i="8"/>
  <c r="D45" i="8" s="1"/>
  <c r="C42" i="8"/>
  <c r="C45" i="8" s="1"/>
  <c r="N37" i="8"/>
  <c r="N40" i="8" s="1"/>
  <c r="M37" i="8"/>
  <c r="M40" i="8" s="1"/>
  <c r="L37" i="8"/>
  <c r="L40" i="8" s="1"/>
  <c r="K37" i="8"/>
  <c r="K40" i="8" s="1"/>
  <c r="J37" i="8"/>
  <c r="J40" i="8" s="1"/>
  <c r="I37" i="8"/>
  <c r="I40" i="8" s="1"/>
  <c r="H37" i="8"/>
  <c r="H40" i="8" s="1"/>
  <c r="G37" i="8"/>
  <c r="G40" i="8" s="1"/>
  <c r="F37" i="8"/>
  <c r="F40" i="8" s="1"/>
  <c r="E37" i="8"/>
  <c r="E40" i="8" s="1"/>
  <c r="D37" i="8"/>
  <c r="D40" i="8" s="1"/>
  <c r="C37" i="8"/>
  <c r="C40" i="8" s="1"/>
  <c r="N32" i="8"/>
  <c r="N35" i="8" s="1"/>
  <c r="M32" i="8"/>
  <c r="M35" i="8" s="1"/>
  <c r="L32" i="8"/>
  <c r="L35" i="8" s="1"/>
  <c r="K32" i="8"/>
  <c r="K35" i="8" s="1"/>
  <c r="J32" i="8"/>
  <c r="J35" i="8" s="1"/>
  <c r="I32" i="8"/>
  <c r="I35" i="8" s="1"/>
  <c r="H32" i="8"/>
  <c r="H35" i="8" s="1"/>
  <c r="G32" i="8"/>
  <c r="G35" i="8" s="1"/>
  <c r="F32" i="8"/>
  <c r="F35" i="8" s="1"/>
  <c r="E32" i="8"/>
  <c r="E35" i="8" s="1"/>
  <c r="D32" i="8"/>
  <c r="D35" i="8" s="1"/>
  <c r="C32" i="8"/>
  <c r="C35" i="8" s="1"/>
  <c r="N27" i="8"/>
  <c r="N30" i="8" s="1"/>
  <c r="M27" i="8"/>
  <c r="M30" i="8" s="1"/>
  <c r="L27" i="8"/>
  <c r="L30" i="8" s="1"/>
  <c r="K27" i="8"/>
  <c r="K30" i="8" s="1"/>
  <c r="J27" i="8"/>
  <c r="J30" i="8" s="1"/>
  <c r="I27" i="8"/>
  <c r="I30" i="8" s="1"/>
  <c r="H27" i="8"/>
  <c r="H30" i="8" s="1"/>
  <c r="G27" i="8"/>
  <c r="G30" i="8" s="1"/>
  <c r="F27" i="8"/>
  <c r="F30" i="8" s="1"/>
  <c r="E27" i="8"/>
  <c r="E30" i="8" s="1"/>
  <c r="D27" i="8"/>
  <c r="D30" i="8" s="1"/>
  <c r="C27" i="8"/>
  <c r="C30" i="8" s="1"/>
  <c r="N22" i="8"/>
  <c r="N25" i="8" s="1"/>
  <c r="M22" i="8"/>
  <c r="M25" i="8" s="1"/>
  <c r="L22" i="8"/>
  <c r="L25" i="8" s="1"/>
  <c r="K22" i="8"/>
  <c r="K25" i="8" s="1"/>
  <c r="J22" i="8"/>
  <c r="J25" i="8" s="1"/>
  <c r="I22" i="8"/>
  <c r="I25" i="8" s="1"/>
  <c r="H22" i="8"/>
  <c r="H25" i="8" s="1"/>
  <c r="G22" i="8"/>
  <c r="G25" i="8" s="1"/>
  <c r="F22" i="8"/>
  <c r="F25" i="8" s="1"/>
  <c r="E22" i="8"/>
  <c r="E25" i="8" s="1"/>
  <c r="D22" i="8"/>
  <c r="D25" i="8" s="1"/>
  <c r="C22" i="8"/>
  <c r="C25" i="8" s="1"/>
  <c r="N17" i="8"/>
  <c r="N20" i="8" s="1"/>
  <c r="M17" i="8"/>
  <c r="M20" i="8" s="1"/>
  <c r="L17" i="8"/>
  <c r="L20" i="8" s="1"/>
  <c r="K17" i="8"/>
  <c r="K20" i="8" s="1"/>
  <c r="J17" i="8"/>
  <c r="J20" i="8" s="1"/>
  <c r="I17" i="8"/>
  <c r="I20" i="8" s="1"/>
  <c r="H17" i="8"/>
  <c r="H20" i="8" s="1"/>
  <c r="G17" i="8"/>
  <c r="G20" i="8" s="1"/>
  <c r="F17" i="8"/>
  <c r="F20" i="8" s="1"/>
  <c r="E17" i="8"/>
  <c r="E20" i="8" s="1"/>
  <c r="D17" i="8"/>
  <c r="D20" i="8" s="1"/>
  <c r="C17" i="8"/>
  <c r="C20" i="8" s="1"/>
  <c r="A52" i="8"/>
  <c r="A47" i="8"/>
  <c r="A42" i="8"/>
  <c r="A37" i="8"/>
  <c r="A32" i="8"/>
  <c r="A27" i="8"/>
  <c r="A22" i="8"/>
  <c r="A17" i="8"/>
  <c r="P10" i="7"/>
  <c r="P3" i="7"/>
  <c r="A45" i="7"/>
  <c r="A41" i="7"/>
  <c r="A37" i="7"/>
  <c r="A33" i="7"/>
  <c r="A29" i="7"/>
  <c r="A44" i="6"/>
  <c r="N46" i="6"/>
  <c r="M46" i="6"/>
  <c r="L46" i="6"/>
  <c r="K46" i="6"/>
  <c r="J46" i="6"/>
  <c r="I46" i="6"/>
  <c r="H46" i="6"/>
  <c r="G46" i="6"/>
  <c r="F46" i="6"/>
  <c r="E46" i="6"/>
  <c r="D46" i="6"/>
  <c r="C46" i="6"/>
  <c r="A40" i="6"/>
  <c r="A36" i="6"/>
  <c r="A32" i="6"/>
  <c r="A28" i="6"/>
  <c r="N42" i="6"/>
  <c r="M42" i="6"/>
  <c r="L42" i="6"/>
  <c r="K42" i="6"/>
  <c r="J42" i="6"/>
  <c r="I42" i="6"/>
  <c r="H42" i="6"/>
  <c r="G42" i="6"/>
  <c r="F42" i="6"/>
  <c r="E42" i="6"/>
  <c r="D42" i="6"/>
  <c r="C42" i="6"/>
  <c r="N38" i="6"/>
  <c r="M38" i="6"/>
  <c r="L38" i="6"/>
  <c r="K38" i="6"/>
  <c r="J38" i="6"/>
  <c r="I38" i="6"/>
  <c r="H38" i="6"/>
  <c r="G38" i="6"/>
  <c r="F38" i="6"/>
  <c r="E38" i="6"/>
  <c r="D38" i="6"/>
  <c r="C38" i="6"/>
  <c r="N34" i="6"/>
  <c r="M34" i="6"/>
  <c r="L34" i="6"/>
  <c r="K34" i="6"/>
  <c r="J34" i="6"/>
  <c r="I34" i="6"/>
  <c r="H34" i="6"/>
  <c r="G34" i="6"/>
  <c r="F34" i="6"/>
  <c r="E34" i="6"/>
  <c r="D34" i="6"/>
  <c r="C34" i="6"/>
  <c r="N30" i="6"/>
  <c r="M30" i="6"/>
  <c r="L30" i="6"/>
  <c r="K30" i="6"/>
  <c r="J30" i="6"/>
  <c r="I30" i="6"/>
  <c r="H30" i="6"/>
  <c r="G30" i="6"/>
  <c r="F30" i="6"/>
  <c r="E30" i="6"/>
  <c r="D30" i="6"/>
  <c r="C30" i="6"/>
  <c r="A25" i="7"/>
  <c r="A21" i="7"/>
  <c r="A17" i="7"/>
  <c r="A24" i="6"/>
  <c r="N26" i="6"/>
  <c r="M26" i="6"/>
  <c r="L26" i="6"/>
  <c r="K26" i="6"/>
  <c r="J26" i="6"/>
  <c r="I26" i="6"/>
  <c r="H26" i="6"/>
  <c r="G26" i="6"/>
  <c r="F26" i="6"/>
  <c r="E26" i="6"/>
  <c r="D26" i="6"/>
  <c r="C26" i="6"/>
  <c r="N22" i="6"/>
  <c r="M22" i="6"/>
  <c r="L22" i="6"/>
  <c r="K22" i="6"/>
  <c r="J22" i="6"/>
  <c r="I22" i="6"/>
  <c r="H22" i="6"/>
  <c r="G22" i="6"/>
  <c r="F22" i="6"/>
  <c r="E22" i="6"/>
  <c r="D22" i="6"/>
  <c r="C22" i="6"/>
  <c r="A20" i="6"/>
  <c r="D18" i="6"/>
  <c r="E18" i="6"/>
  <c r="F18" i="6"/>
  <c r="F48" i="6" s="1"/>
  <c r="F9" i="10" s="1"/>
  <c r="F12" i="10" s="1"/>
  <c r="G18" i="6"/>
  <c r="G48" i="6" s="1"/>
  <c r="G9" i="10" s="1"/>
  <c r="G12" i="10" s="1"/>
  <c r="H18" i="6"/>
  <c r="H48" i="6" s="1"/>
  <c r="H9" i="10" s="1"/>
  <c r="H12" i="10" s="1"/>
  <c r="I18" i="6"/>
  <c r="I48" i="6" s="1"/>
  <c r="I9" i="10" s="1"/>
  <c r="I12" i="10" s="1"/>
  <c r="J18" i="6"/>
  <c r="J48" i="6" s="1"/>
  <c r="J9" i="10" s="1"/>
  <c r="J12" i="10" s="1"/>
  <c r="K18" i="6"/>
  <c r="K48" i="6" s="1"/>
  <c r="K9" i="10" s="1"/>
  <c r="K12" i="10" s="1"/>
  <c r="L18" i="6"/>
  <c r="L48" i="6" s="1"/>
  <c r="L9" i="10" s="1"/>
  <c r="L12" i="10" s="1"/>
  <c r="M18" i="6"/>
  <c r="M48" i="6" s="1"/>
  <c r="M9" i="10" s="1"/>
  <c r="M12" i="10" s="1"/>
  <c r="N18" i="6"/>
  <c r="N48" i="6" s="1"/>
  <c r="N9" i="10" s="1"/>
  <c r="N12" i="10" s="1"/>
  <c r="C18" i="6"/>
  <c r="A16" i="6"/>
  <c r="H23" i="2"/>
  <c r="H22" i="2"/>
  <c r="F6" i="2"/>
  <c r="F4" i="2"/>
  <c r="F2" i="2"/>
  <c r="D44" i="3"/>
  <c r="E43" i="3"/>
  <c r="E44" i="3"/>
  <c r="F44" i="3"/>
  <c r="G43" i="3"/>
  <c r="G45" i="3"/>
  <c r="I45" i="3"/>
  <c r="J44" i="3"/>
  <c r="J45" i="3"/>
  <c r="K45" i="3"/>
  <c r="L44" i="3"/>
  <c r="M43" i="3"/>
  <c r="M44" i="3"/>
  <c r="N44" i="3"/>
  <c r="O43" i="3"/>
  <c r="O45" i="3"/>
  <c r="I38" i="1"/>
  <c r="H43" i="3" s="1"/>
  <c r="G6" i="5"/>
  <c r="G4" i="5"/>
  <c r="G2" i="5"/>
  <c r="G6" i="3"/>
  <c r="G4" i="3"/>
  <c r="G2" i="3"/>
  <c r="E8" i="5"/>
  <c r="F8" i="5"/>
  <c r="G8" i="5"/>
  <c r="H8" i="5"/>
  <c r="I8" i="5"/>
  <c r="J8" i="5"/>
  <c r="K8" i="5"/>
  <c r="L8" i="5"/>
  <c r="M8" i="5"/>
  <c r="N8" i="5"/>
  <c r="O8" i="5"/>
  <c r="D8" i="5"/>
  <c r="E8" i="3"/>
  <c r="F8" i="3"/>
  <c r="G8" i="3"/>
  <c r="H8" i="3"/>
  <c r="I8" i="3"/>
  <c r="J8" i="3"/>
  <c r="K8" i="3"/>
  <c r="L8" i="3"/>
  <c r="M8" i="3"/>
  <c r="N8" i="3"/>
  <c r="O8" i="3"/>
  <c r="D8" i="3"/>
  <c r="F43" i="5"/>
  <c r="H43" i="5"/>
  <c r="H46" i="5" s="1"/>
  <c r="H34" i="5" s="1"/>
  <c r="J43" i="5"/>
  <c r="K43" i="5"/>
  <c r="E20" i="1"/>
  <c r="H44" i="3" s="1"/>
  <c r="L44" i="5"/>
  <c r="E25" i="1"/>
  <c r="E45" i="3" s="1"/>
  <c r="L45" i="5"/>
  <c r="M43" i="5"/>
  <c r="M45" i="5"/>
  <c r="N43" i="5"/>
  <c r="D43" i="5"/>
  <c r="I41" i="2"/>
  <c r="H14" i="5" s="1"/>
  <c r="H38" i="5" s="1"/>
  <c r="M41" i="2"/>
  <c r="L14" i="5"/>
  <c r="E41" i="2"/>
  <c r="D14" i="5"/>
  <c r="F41" i="2"/>
  <c r="E14" i="5"/>
  <c r="G41" i="2"/>
  <c r="F14" i="5" s="1"/>
  <c r="F38" i="5" s="1"/>
  <c r="H41" i="2"/>
  <c r="G14" i="5"/>
  <c r="J41" i="2"/>
  <c r="I14" i="5"/>
  <c r="K41" i="2"/>
  <c r="J14" i="5"/>
  <c r="L41" i="2"/>
  <c r="K14" i="5" s="1"/>
  <c r="N41" i="2"/>
  <c r="M14" i="5"/>
  <c r="O41" i="2"/>
  <c r="N14" i="5"/>
  <c r="P41" i="2"/>
  <c r="O14" i="5"/>
  <c r="M40" i="2"/>
  <c r="L10" i="5"/>
  <c r="L13" i="5" s="1"/>
  <c r="O40" i="2"/>
  <c r="N10" i="5" s="1"/>
  <c r="N13" i="5" s="1"/>
  <c r="H45" i="5"/>
  <c r="D45" i="5"/>
  <c r="H44" i="5"/>
  <c r="D44" i="5"/>
  <c r="D46" i="5"/>
  <c r="D34" i="5" s="1"/>
  <c r="C38" i="5"/>
  <c r="C13" i="5"/>
  <c r="C39" i="5" s="1"/>
  <c r="C41" i="5" s="1"/>
  <c r="D40" i="5" s="1"/>
  <c r="P37" i="5"/>
  <c r="Q37" i="5" s="1"/>
  <c r="P36" i="5"/>
  <c r="Q36" i="5"/>
  <c r="P35" i="5"/>
  <c r="Q35" i="5" s="1"/>
  <c r="P33" i="5"/>
  <c r="Q33" i="5" s="1"/>
  <c r="P32" i="5"/>
  <c r="Q32" i="5" s="1"/>
  <c r="P31" i="5"/>
  <c r="Q31" i="5"/>
  <c r="P30" i="5"/>
  <c r="Q30" i="5" s="1"/>
  <c r="P29" i="5"/>
  <c r="Q29" i="5" s="1"/>
  <c r="P28" i="5"/>
  <c r="Q28" i="5" s="1"/>
  <c r="P27" i="5"/>
  <c r="Q27" i="5"/>
  <c r="P26" i="5"/>
  <c r="Q26" i="5" s="1"/>
  <c r="P25" i="5"/>
  <c r="Q25" i="5" s="1"/>
  <c r="P24" i="5"/>
  <c r="Q24" i="5" s="1"/>
  <c r="P23" i="5"/>
  <c r="Q23" i="5"/>
  <c r="P22" i="5"/>
  <c r="Q22" i="5" s="1"/>
  <c r="P21" i="5"/>
  <c r="Q21" i="5" s="1"/>
  <c r="P20" i="5"/>
  <c r="Q20" i="5" s="1"/>
  <c r="P19" i="5"/>
  <c r="Q19" i="5"/>
  <c r="P18" i="5"/>
  <c r="Q18" i="5" s="1"/>
  <c r="P17" i="5"/>
  <c r="Q17" i="5" s="1"/>
  <c r="P16" i="5"/>
  <c r="Q16" i="5" s="1"/>
  <c r="P15" i="5"/>
  <c r="Q15" i="5"/>
  <c r="P12" i="5"/>
  <c r="Q12" i="5" s="1"/>
  <c r="P11" i="5"/>
  <c r="Q11" i="5" s="1"/>
  <c r="N40" i="2"/>
  <c r="M10" i="5" s="1"/>
  <c r="M13" i="5" s="1"/>
  <c r="P12" i="3"/>
  <c r="Q12" i="3"/>
  <c r="P11" i="3"/>
  <c r="Q11" i="3"/>
  <c r="Q29" i="2"/>
  <c r="Q30" i="2"/>
  <c r="S30" i="2" s="1"/>
  <c r="Q31" i="2"/>
  <c r="R31" i="2"/>
  <c r="S31" i="2"/>
  <c r="Q32" i="2"/>
  <c r="R32" i="2"/>
  <c r="S32" i="2"/>
  <c r="T32" i="2" s="1"/>
  <c r="U32" i="2" s="1"/>
  <c r="Q33" i="2"/>
  <c r="Q34" i="2"/>
  <c r="S34" i="2" s="1"/>
  <c r="Q35" i="2"/>
  <c r="S35" i="2" s="1"/>
  <c r="R35" i="2"/>
  <c r="Q36" i="2"/>
  <c r="R36" i="2" s="1"/>
  <c r="Q37" i="2"/>
  <c r="Q38" i="2"/>
  <c r="S38" i="2" s="1"/>
  <c r="R38" i="2"/>
  <c r="T38" i="2" s="1"/>
  <c r="U38" i="2" s="1"/>
  <c r="Q18" i="2"/>
  <c r="S18" i="2" s="1"/>
  <c r="Q11" i="2"/>
  <c r="Q12" i="2"/>
  <c r="S12" i="2" s="1"/>
  <c r="Q13" i="2"/>
  <c r="R13" i="2" s="1"/>
  <c r="Q14" i="2"/>
  <c r="S14" i="2"/>
  <c r="R14" i="2"/>
  <c r="T14" i="2" s="1"/>
  <c r="U14" i="2" s="1"/>
  <c r="Q15" i="2"/>
  <c r="S15" i="2" s="1"/>
  <c r="R15" i="2"/>
  <c r="T15" i="2" s="1"/>
  <c r="U15" i="2" s="1"/>
  <c r="Q16" i="2"/>
  <c r="S16" i="2" s="1"/>
  <c r="Q17" i="2"/>
  <c r="R17" i="2" s="1"/>
  <c r="Q19" i="2"/>
  <c r="S19" i="2" s="1"/>
  <c r="Q20" i="2"/>
  <c r="S20" i="2"/>
  <c r="R20" i="2"/>
  <c r="T20" i="2" s="1"/>
  <c r="U20" i="2" s="1"/>
  <c r="P36" i="3"/>
  <c r="F40" i="2"/>
  <c r="E10" i="5" s="1"/>
  <c r="E13" i="5" s="1"/>
  <c r="G40" i="2"/>
  <c r="F10" i="5"/>
  <c r="F13" i="5" s="1"/>
  <c r="H40" i="2"/>
  <c r="G10" i="5" s="1"/>
  <c r="G13" i="5" s="1"/>
  <c r="I40" i="2"/>
  <c r="H10" i="5" s="1"/>
  <c r="H13" i="5" s="1"/>
  <c r="H39" i="5" s="1"/>
  <c r="J40" i="2"/>
  <c r="I10" i="5" s="1"/>
  <c r="I13" i="5" s="1"/>
  <c r="K40" i="2"/>
  <c r="J10" i="5"/>
  <c r="J13" i="5" s="1"/>
  <c r="L40" i="2"/>
  <c r="K10" i="5"/>
  <c r="K13" i="5"/>
  <c r="P40" i="2"/>
  <c r="O10" i="5"/>
  <c r="O13" i="5" s="1"/>
  <c r="E40" i="2"/>
  <c r="D10" i="5" s="1"/>
  <c r="P32" i="3"/>
  <c r="Q32" i="3"/>
  <c r="P33" i="3"/>
  <c r="Q33" i="3"/>
  <c r="P35" i="3"/>
  <c r="P17" i="3"/>
  <c r="Q17" i="3" s="1"/>
  <c r="P18" i="3"/>
  <c r="Q18" i="3"/>
  <c r="P19" i="3"/>
  <c r="Q19" i="3" s="1"/>
  <c r="P20" i="3"/>
  <c r="Q20" i="3" s="1"/>
  <c r="P21" i="3"/>
  <c r="Q21" i="3" s="1"/>
  <c r="P22" i="3"/>
  <c r="Q22" i="3"/>
  <c r="P23" i="3"/>
  <c r="Q23" i="3" s="1"/>
  <c r="P24" i="3"/>
  <c r="Q24" i="3" s="1"/>
  <c r="P25" i="3"/>
  <c r="Q25" i="3" s="1"/>
  <c r="P26" i="3"/>
  <c r="Q26" i="3"/>
  <c r="P27" i="3"/>
  <c r="Q27" i="3" s="1"/>
  <c r="P28" i="3"/>
  <c r="Q28" i="3" s="1"/>
  <c r="P29" i="3"/>
  <c r="Q29" i="3" s="1"/>
  <c r="P30" i="3"/>
  <c r="Q30" i="3"/>
  <c r="P31" i="3"/>
  <c r="Q31" i="3" s="1"/>
  <c r="C38" i="3"/>
  <c r="P37" i="3"/>
  <c r="Q37" i="3" s="1"/>
  <c r="Q35" i="3"/>
  <c r="P16" i="3"/>
  <c r="Q16" i="3" s="1"/>
  <c r="P15" i="3"/>
  <c r="Q15" i="3" s="1"/>
  <c r="C13" i="3"/>
  <c r="C39" i="3" s="1"/>
  <c r="C41" i="3" s="1"/>
  <c r="D40" i="3" s="1"/>
  <c r="P39" i="2"/>
  <c r="O39" i="2"/>
  <c r="N39" i="2"/>
  <c r="M39" i="2"/>
  <c r="L39" i="2"/>
  <c r="K39" i="2"/>
  <c r="J39" i="2"/>
  <c r="I39" i="2"/>
  <c r="H39" i="2"/>
  <c r="G39" i="2"/>
  <c r="F39" i="2"/>
  <c r="E39" i="2"/>
  <c r="Q39" i="2"/>
  <c r="F23" i="2"/>
  <c r="E14" i="3" s="1"/>
  <c r="G23" i="2"/>
  <c r="F14" i="3" s="1"/>
  <c r="G14" i="3"/>
  <c r="I23" i="2"/>
  <c r="H14" i="3" s="1"/>
  <c r="I22" i="2"/>
  <c r="H10" i="3" s="1"/>
  <c r="H13" i="3" s="1"/>
  <c r="J23" i="2"/>
  <c r="I14" i="3" s="1"/>
  <c r="K23" i="2"/>
  <c r="J14" i="3" s="1"/>
  <c r="L23" i="2"/>
  <c r="K14" i="3" s="1"/>
  <c r="M23" i="2"/>
  <c r="L14" i="3" s="1"/>
  <c r="N23" i="2"/>
  <c r="M14" i="3" s="1"/>
  <c r="N22" i="2"/>
  <c r="M10" i="3" s="1"/>
  <c r="M13" i="3" s="1"/>
  <c r="O23" i="2"/>
  <c r="N14" i="3" s="1"/>
  <c r="P23" i="2"/>
  <c r="O14" i="3" s="1"/>
  <c r="E23" i="2"/>
  <c r="F22" i="2"/>
  <c r="E10" i="3" s="1"/>
  <c r="E13" i="3" s="1"/>
  <c r="G22" i="2"/>
  <c r="F10" i="3" s="1"/>
  <c r="F13" i="3" s="1"/>
  <c r="E22" i="2"/>
  <c r="G10" i="3"/>
  <c r="G13" i="3" s="1"/>
  <c r="J22" i="2"/>
  <c r="I10" i="3" s="1"/>
  <c r="I13" i="3" s="1"/>
  <c r="K22" i="2"/>
  <c r="J10" i="3" s="1"/>
  <c r="J13" i="3" s="1"/>
  <c r="L22" i="2"/>
  <c r="K10" i="3" s="1"/>
  <c r="K13" i="3" s="1"/>
  <c r="M22" i="2"/>
  <c r="O22" i="2"/>
  <c r="N10" i="3" s="1"/>
  <c r="N13" i="3" s="1"/>
  <c r="P22" i="2"/>
  <c r="O10" i="3" s="1"/>
  <c r="O13" i="3" s="1"/>
  <c r="L10" i="3"/>
  <c r="L13" i="3" s="1"/>
  <c r="P21" i="2"/>
  <c r="O21" i="2"/>
  <c r="N21" i="2"/>
  <c r="M21" i="2"/>
  <c r="L21" i="2"/>
  <c r="K21" i="2"/>
  <c r="J21" i="2"/>
  <c r="I21" i="2"/>
  <c r="H21" i="2"/>
  <c r="G21" i="2"/>
  <c r="F21" i="2"/>
  <c r="E21" i="2"/>
  <c r="D38" i="1"/>
  <c r="N44" i="5"/>
  <c r="N45" i="5"/>
  <c r="N46" i="5"/>
  <c r="N34" i="5" s="1"/>
  <c r="N38" i="5" s="1"/>
  <c r="R19" i="2"/>
  <c r="Q40" i="2"/>
  <c r="Q41" i="2"/>
  <c r="J44" i="5"/>
  <c r="J45" i="5"/>
  <c r="J46" i="5"/>
  <c r="J34" i="5" s="1"/>
  <c r="J38" i="5" s="1"/>
  <c r="R37" i="2"/>
  <c r="S37" i="2"/>
  <c r="R33" i="2"/>
  <c r="S33" i="2"/>
  <c r="R29" i="2"/>
  <c r="S29" i="2"/>
  <c r="F44" i="5"/>
  <c r="F46" i="5" s="1"/>
  <c r="F34" i="5" s="1"/>
  <c r="F45" i="5"/>
  <c r="G44" i="5"/>
  <c r="G45" i="5"/>
  <c r="K44" i="5"/>
  <c r="K46" i="5" s="1"/>
  <c r="K34" i="5" s="1"/>
  <c r="K45" i="5"/>
  <c r="O44" i="5"/>
  <c r="O45" i="5"/>
  <c r="E44" i="5"/>
  <c r="E45" i="5"/>
  <c r="I44" i="5"/>
  <c r="I45" i="5"/>
  <c r="T37" i="2"/>
  <c r="U37" i="2" s="1"/>
  <c r="T33" i="2"/>
  <c r="U33" i="2" s="1"/>
  <c r="D26" i="7" l="1"/>
  <c r="D27" i="7" s="1"/>
  <c r="E26" i="7"/>
  <c r="E27" i="7" s="1"/>
  <c r="F26" i="7"/>
  <c r="F27" i="7" s="1"/>
  <c r="G26" i="7"/>
  <c r="G27" i="7" s="1"/>
  <c r="H26" i="7"/>
  <c r="H27" i="7" s="1"/>
  <c r="I26" i="7"/>
  <c r="I27" i="7" s="1"/>
  <c r="J26" i="7"/>
  <c r="J27" i="7" s="1"/>
  <c r="K26" i="7"/>
  <c r="K27" i="7" s="1"/>
  <c r="L26" i="7"/>
  <c r="L27" i="7" s="1"/>
  <c r="M26" i="7"/>
  <c r="M27" i="7" s="1"/>
  <c r="N26" i="7"/>
  <c r="N27" i="7" s="1"/>
  <c r="C26" i="7"/>
  <c r="C27" i="7" s="1"/>
  <c r="D30" i="7"/>
  <c r="D31" i="7" s="1"/>
  <c r="E30" i="7"/>
  <c r="E31" i="7" s="1"/>
  <c r="F30" i="7"/>
  <c r="F31" i="7" s="1"/>
  <c r="G30" i="7"/>
  <c r="G31" i="7" s="1"/>
  <c r="H30" i="7"/>
  <c r="H31" i="7" s="1"/>
  <c r="I30" i="7"/>
  <c r="I31" i="7" s="1"/>
  <c r="J30" i="7"/>
  <c r="J31" i="7" s="1"/>
  <c r="K30" i="7"/>
  <c r="K31" i="7" s="1"/>
  <c r="L30" i="7"/>
  <c r="L31" i="7" s="1"/>
  <c r="M30" i="7"/>
  <c r="M31" i="7" s="1"/>
  <c r="N30" i="7"/>
  <c r="N31" i="7" s="1"/>
  <c r="C30" i="7"/>
  <c r="C31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L34" i="7"/>
  <c r="L35" i="7" s="1"/>
  <c r="M34" i="7"/>
  <c r="M35" i="7" s="1"/>
  <c r="N34" i="7"/>
  <c r="N35" i="7" s="1"/>
  <c r="C34" i="7"/>
  <c r="C35" i="7" s="1"/>
  <c r="D38" i="7"/>
  <c r="D39" i="7" s="1"/>
  <c r="E38" i="7"/>
  <c r="E39" i="7" s="1"/>
  <c r="F38" i="7"/>
  <c r="F39" i="7" s="1"/>
  <c r="G38" i="7"/>
  <c r="G39" i="7" s="1"/>
  <c r="H38" i="7"/>
  <c r="H39" i="7" s="1"/>
  <c r="I38" i="7"/>
  <c r="I39" i="7" s="1"/>
  <c r="J38" i="7"/>
  <c r="J39" i="7" s="1"/>
  <c r="K38" i="7"/>
  <c r="K39" i="7" s="1"/>
  <c r="L38" i="7"/>
  <c r="L39" i="7" s="1"/>
  <c r="M38" i="7"/>
  <c r="M39" i="7" s="1"/>
  <c r="N38" i="7"/>
  <c r="N39" i="7" s="1"/>
  <c r="C38" i="7"/>
  <c r="C39" i="7" s="1"/>
  <c r="D42" i="7"/>
  <c r="D43" i="7" s="1"/>
  <c r="E42" i="7"/>
  <c r="E43" i="7" s="1"/>
  <c r="F42" i="7"/>
  <c r="F43" i="7" s="1"/>
  <c r="G42" i="7"/>
  <c r="G43" i="7" s="1"/>
  <c r="H42" i="7"/>
  <c r="H43" i="7" s="1"/>
  <c r="I42" i="7"/>
  <c r="I43" i="7" s="1"/>
  <c r="J42" i="7"/>
  <c r="J43" i="7" s="1"/>
  <c r="K42" i="7"/>
  <c r="K43" i="7" s="1"/>
  <c r="L42" i="7"/>
  <c r="L43" i="7" s="1"/>
  <c r="M42" i="7"/>
  <c r="M43" i="7" s="1"/>
  <c r="N42" i="7"/>
  <c r="N43" i="7" s="1"/>
  <c r="C42" i="7"/>
  <c r="C43" i="7" s="1"/>
  <c r="D46" i="7"/>
  <c r="D47" i="7" s="1"/>
  <c r="E46" i="7"/>
  <c r="E47" i="7" s="1"/>
  <c r="F46" i="7"/>
  <c r="F47" i="7" s="1"/>
  <c r="G46" i="7"/>
  <c r="G47" i="7" s="1"/>
  <c r="H46" i="7"/>
  <c r="H47" i="7" s="1"/>
  <c r="I46" i="7"/>
  <c r="I47" i="7" s="1"/>
  <c r="J46" i="7"/>
  <c r="J47" i="7" s="1"/>
  <c r="K46" i="7"/>
  <c r="K47" i="7" s="1"/>
  <c r="L46" i="7"/>
  <c r="L47" i="7" s="1"/>
  <c r="M46" i="7"/>
  <c r="M47" i="7" s="1"/>
  <c r="N46" i="7"/>
  <c r="N47" i="7" s="1"/>
  <c r="C46" i="7"/>
  <c r="C47" i="7" s="1"/>
  <c r="D48" i="6"/>
  <c r="D9" i="10" s="1"/>
  <c r="E48" i="6"/>
  <c r="E9" i="10" s="1"/>
  <c r="D57" i="8"/>
  <c r="E57" i="8"/>
  <c r="F57" i="8"/>
  <c r="G57" i="8"/>
  <c r="H57" i="8"/>
  <c r="I57" i="8"/>
  <c r="J57" i="8"/>
  <c r="K57" i="8"/>
  <c r="L57" i="8"/>
  <c r="M57" i="8"/>
  <c r="N57" i="8"/>
  <c r="C57" i="8"/>
  <c r="D18" i="7"/>
  <c r="D19" i="7" s="1"/>
  <c r="E18" i="7"/>
  <c r="E19" i="7" s="1"/>
  <c r="F18" i="7"/>
  <c r="F19" i="7" s="1"/>
  <c r="G18" i="7"/>
  <c r="G19" i="7" s="1"/>
  <c r="H18" i="7"/>
  <c r="H19" i="7" s="1"/>
  <c r="I18" i="7"/>
  <c r="I19" i="7" s="1"/>
  <c r="J18" i="7"/>
  <c r="J19" i="7" s="1"/>
  <c r="K18" i="7"/>
  <c r="K19" i="7" s="1"/>
  <c r="L18" i="7"/>
  <c r="L19" i="7" s="1"/>
  <c r="M18" i="7"/>
  <c r="M19" i="7" s="1"/>
  <c r="N18" i="7"/>
  <c r="N19" i="7" s="1"/>
  <c r="C18" i="7"/>
  <c r="C19" i="7" s="1"/>
  <c r="D22" i="7"/>
  <c r="D23" i="7" s="1"/>
  <c r="E22" i="7"/>
  <c r="E23" i="7" s="1"/>
  <c r="F22" i="7"/>
  <c r="F23" i="7" s="1"/>
  <c r="G22" i="7"/>
  <c r="G23" i="7" s="1"/>
  <c r="H22" i="7"/>
  <c r="H23" i="7" s="1"/>
  <c r="I22" i="7"/>
  <c r="I23" i="7" s="1"/>
  <c r="J22" i="7"/>
  <c r="J23" i="7" s="1"/>
  <c r="K22" i="7"/>
  <c r="K23" i="7" s="1"/>
  <c r="L22" i="7"/>
  <c r="L23" i="7" s="1"/>
  <c r="M22" i="7"/>
  <c r="M23" i="7" s="1"/>
  <c r="N22" i="7"/>
  <c r="N23" i="7" s="1"/>
  <c r="C22" i="7"/>
  <c r="C23" i="7" s="1"/>
  <c r="D49" i="7"/>
  <c r="D14" i="10" s="1"/>
  <c r="D19" i="10" s="1"/>
  <c r="F49" i="7"/>
  <c r="F14" i="10" s="1"/>
  <c r="G49" i="7"/>
  <c r="G14" i="10" s="1"/>
  <c r="C49" i="7"/>
  <c r="C14" i="10" s="1"/>
  <c r="C19" i="10" s="1"/>
  <c r="D12" i="10"/>
  <c r="D21" i="10" s="1"/>
  <c r="D22" i="10" s="1"/>
  <c r="E12" i="10"/>
  <c r="C48" i="6"/>
  <c r="C9" i="10" s="1"/>
  <c r="C12" i="10" s="1"/>
  <c r="T29" i="2"/>
  <c r="T19" i="2"/>
  <c r="U19" i="2" s="1"/>
  <c r="T35" i="2"/>
  <c r="U35" i="2" s="1"/>
  <c r="T31" i="2"/>
  <c r="U31" i="2" s="1"/>
  <c r="N39" i="5"/>
  <c r="F39" i="5"/>
  <c r="Q21" i="2"/>
  <c r="Q23" i="2"/>
  <c r="Q22" i="2"/>
  <c r="D10" i="3"/>
  <c r="H46" i="3"/>
  <c r="H34" i="3" s="1"/>
  <c r="J39" i="5"/>
  <c r="P10" i="3"/>
  <c r="H38" i="3"/>
  <c r="H39" i="3" s="1"/>
  <c r="O46" i="3"/>
  <c r="O34" i="3" s="1"/>
  <c r="O38" i="3" s="1"/>
  <c r="O39" i="3" s="1"/>
  <c r="P14" i="5"/>
  <c r="Q14" i="5" s="1"/>
  <c r="D13" i="5"/>
  <c r="P10" i="5"/>
  <c r="K38" i="5"/>
  <c r="K39" i="5" s="1"/>
  <c r="U29" i="2"/>
  <c r="E38" i="3"/>
  <c r="E39" i="3" s="1"/>
  <c r="I38" i="5"/>
  <c r="I39" i="5" s="1"/>
  <c r="E46" i="3"/>
  <c r="E34" i="3" s="1"/>
  <c r="S17" i="2"/>
  <c r="T17" i="2" s="1"/>
  <c r="U17" i="2" s="1"/>
  <c r="S11" i="2"/>
  <c r="R34" i="2"/>
  <c r="T34" i="2" s="1"/>
  <c r="U34" i="2" s="1"/>
  <c r="D14" i="3"/>
  <c r="R11" i="2"/>
  <c r="O43" i="5"/>
  <c r="O46" i="5" s="1"/>
  <c r="O34" i="5" s="1"/>
  <c r="O38" i="5" s="1"/>
  <c r="O39" i="5" s="1"/>
  <c r="I43" i="5"/>
  <c r="I46" i="5" s="1"/>
  <c r="I34" i="5" s="1"/>
  <c r="O44" i="3"/>
  <c r="L45" i="3"/>
  <c r="J43" i="3"/>
  <c r="J46" i="3" s="1"/>
  <c r="J34" i="3" s="1"/>
  <c r="J38" i="3" s="1"/>
  <c r="J39" i="3" s="1"/>
  <c r="G44" i="3"/>
  <c r="G46" i="3" s="1"/>
  <c r="G34" i="3" s="1"/>
  <c r="G38" i="3" s="1"/>
  <c r="G39" i="3" s="1"/>
  <c r="D45" i="3"/>
  <c r="S13" i="2"/>
  <c r="T13" i="2" s="1"/>
  <c r="U13" i="2" s="1"/>
  <c r="G43" i="5"/>
  <c r="G46" i="5" s="1"/>
  <c r="G34" i="5" s="1"/>
  <c r="G38" i="5" s="1"/>
  <c r="G39" i="5" s="1"/>
  <c r="N45" i="3"/>
  <c r="L43" i="3"/>
  <c r="I44" i="3"/>
  <c r="F45" i="3"/>
  <c r="D43" i="3"/>
  <c r="D13" i="3"/>
  <c r="I43" i="3"/>
  <c r="R16" i="2"/>
  <c r="T16" i="2" s="1"/>
  <c r="U16" i="2" s="1"/>
  <c r="R12" i="2"/>
  <c r="T12" i="2" s="1"/>
  <c r="U12" i="2" s="1"/>
  <c r="R18" i="2"/>
  <c r="T18" i="2" s="1"/>
  <c r="U18" i="2" s="1"/>
  <c r="E43" i="5"/>
  <c r="E46" i="5" s="1"/>
  <c r="E34" i="5" s="1"/>
  <c r="E38" i="5" s="1"/>
  <c r="E39" i="5" s="1"/>
  <c r="N43" i="3"/>
  <c r="N46" i="3" s="1"/>
  <c r="N34" i="3" s="1"/>
  <c r="N38" i="3" s="1"/>
  <c r="N39" i="3" s="1"/>
  <c r="K44" i="3"/>
  <c r="H45" i="3"/>
  <c r="F43" i="3"/>
  <c r="F46" i="3" s="1"/>
  <c r="F34" i="3" s="1"/>
  <c r="F38" i="3" s="1"/>
  <c r="F39" i="3" s="1"/>
  <c r="D38" i="5"/>
  <c r="S36" i="2"/>
  <c r="T36" i="2" s="1"/>
  <c r="U36" i="2" s="1"/>
  <c r="R30" i="2"/>
  <c r="T30" i="2" s="1"/>
  <c r="U30" i="2" s="1"/>
  <c r="M44" i="5"/>
  <c r="M46" i="5" s="1"/>
  <c r="M34" i="5" s="1"/>
  <c r="L43" i="5"/>
  <c r="L46" i="5" s="1"/>
  <c r="L34" i="5" s="1"/>
  <c r="L38" i="5" s="1"/>
  <c r="L39" i="5" s="1"/>
  <c r="M45" i="3"/>
  <c r="M46" i="3" s="1"/>
  <c r="M34" i="3" s="1"/>
  <c r="M38" i="3" s="1"/>
  <c r="M39" i="3" s="1"/>
  <c r="K43" i="3"/>
  <c r="Q36" i="3"/>
  <c r="E49" i="7" l="1"/>
  <c r="E14" i="10" s="1"/>
  <c r="E19" i="10" s="1"/>
  <c r="E21" i="10"/>
  <c r="E22" i="10" s="1"/>
  <c r="N49" i="7"/>
  <c r="N14" i="10" s="1"/>
  <c r="N19" i="10" s="1"/>
  <c r="N21" i="10" s="1"/>
  <c r="N22" i="10" s="1"/>
  <c r="M49" i="7"/>
  <c r="M14" i="10" s="1"/>
  <c r="M19" i="10" s="1"/>
  <c r="M21" i="10" s="1"/>
  <c r="M22" i="10" s="1"/>
  <c r="L49" i="7"/>
  <c r="L14" i="10" s="1"/>
  <c r="L19" i="10" s="1"/>
  <c r="L21" i="10" s="1"/>
  <c r="L22" i="10" s="1"/>
  <c r="K49" i="7"/>
  <c r="K14" i="10" s="1"/>
  <c r="K19" i="10" s="1"/>
  <c r="K21" i="10" s="1"/>
  <c r="K22" i="10" s="1"/>
  <c r="J49" i="7"/>
  <c r="J14" i="10" s="1"/>
  <c r="J19" i="10" s="1"/>
  <c r="J21" i="10" s="1"/>
  <c r="J22" i="10" s="1"/>
  <c r="I49" i="7"/>
  <c r="I14" i="10" s="1"/>
  <c r="I19" i="10" s="1"/>
  <c r="I21" i="10" s="1"/>
  <c r="I22" i="10" s="1"/>
  <c r="H49" i="7"/>
  <c r="H14" i="10" s="1"/>
  <c r="G19" i="10"/>
  <c r="G21" i="10" s="1"/>
  <c r="G22" i="10" s="1"/>
  <c r="F19" i="10"/>
  <c r="F21" i="10" s="1"/>
  <c r="F22" i="10" s="1"/>
  <c r="O9" i="10"/>
  <c r="O12" i="10" s="1"/>
  <c r="S21" i="2"/>
  <c r="D39" i="5"/>
  <c r="D41" i="5" s="1"/>
  <c r="E40" i="5" s="1"/>
  <c r="M38" i="5"/>
  <c r="M39" i="5" s="1"/>
  <c r="P34" i="5"/>
  <c r="I46" i="3"/>
  <c r="I34" i="3" s="1"/>
  <c r="I38" i="3" s="1"/>
  <c r="I39" i="3" s="1"/>
  <c r="T11" i="2"/>
  <c r="R21" i="2"/>
  <c r="S39" i="2"/>
  <c r="D46" i="3"/>
  <c r="D34" i="3" s="1"/>
  <c r="P14" i="3"/>
  <c r="Q10" i="5"/>
  <c r="Q13" i="5" s="1"/>
  <c r="P13" i="5"/>
  <c r="E41" i="5"/>
  <c r="F40" i="5" s="1"/>
  <c r="F41" i="5" s="1"/>
  <c r="G40" i="5" s="1"/>
  <c r="G41" i="5" s="1"/>
  <c r="H40" i="5" s="1"/>
  <c r="H41" i="5" s="1"/>
  <c r="I40" i="5" s="1"/>
  <c r="I41" i="5" s="1"/>
  <c r="J40" i="5" s="1"/>
  <c r="J41" i="5" s="1"/>
  <c r="K40" i="5" s="1"/>
  <c r="K41" i="5" s="1"/>
  <c r="L40" i="5" s="1"/>
  <c r="L41" i="5" s="1"/>
  <c r="M40" i="5" s="1"/>
  <c r="M41" i="5" s="1"/>
  <c r="N40" i="5" s="1"/>
  <c r="N41" i="5" s="1"/>
  <c r="O40" i="5" s="1"/>
  <c r="O41" i="5" s="1"/>
  <c r="Q10" i="3"/>
  <c r="Q13" i="3" s="1"/>
  <c r="P13" i="3"/>
  <c r="L46" i="3"/>
  <c r="L34" i="3" s="1"/>
  <c r="L38" i="3" s="1"/>
  <c r="L39" i="3" s="1"/>
  <c r="T39" i="2"/>
  <c r="U39" i="2" s="1"/>
  <c r="K46" i="3"/>
  <c r="K34" i="3" s="1"/>
  <c r="K38" i="3" s="1"/>
  <c r="K39" i="3" s="1"/>
  <c r="R39" i="2"/>
  <c r="H19" i="10" l="1"/>
  <c r="H21" i="10" s="1"/>
  <c r="H22" i="10" s="1"/>
  <c r="O14" i="10"/>
  <c r="O19" i="10" s="1"/>
  <c r="O21" i="10" s="1"/>
  <c r="O22" i="10" s="1"/>
  <c r="C21" i="10"/>
  <c r="P34" i="3"/>
  <c r="Q34" i="3" s="1"/>
  <c r="Q40" i="3" s="1"/>
  <c r="U11" i="2"/>
  <c r="T21" i="2"/>
  <c r="U21" i="2" s="1"/>
  <c r="Q14" i="3"/>
  <c r="D38" i="3"/>
  <c r="D39" i="3" s="1"/>
  <c r="D41" i="3" s="1"/>
  <c r="E40" i="3" s="1"/>
  <c r="E41" i="3" s="1"/>
  <c r="F40" i="3" s="1"/>
  <c r="F41" i="3" s="1"/>
  <c r="G40" i="3" s="1"/>
  <c r="G41" i="3" s="1"/>
  <c r="H40" i="3" s="1"/>
  <c r="H41" i="3" s="1"/>
  <c r="I40" i="3" s="1"/>
  <c r="I41" i="3" s="1"/>
  <c r="J40" i="3" s="1"/>
  <c r="J41" i="3" s="1"/>
  <c r="K40" i="3" s="1"/>
  <c r="K41" i="3" s="1"/>
  <c r="L40" i="3" s="1"/>
  <c r="L41" i="3" s="1"/>
  <c r="M40" i="3" s="1"/>
  <c r="M41" i="3" s="1"/>
  <c r="N40" i="3" s="1"/>
  <c r="N41" i="3" s="1"/>
  <c r="O40" i="3" s="1"/>
  <c r="O41" i="3" s="1"/>
  <c r="Q34" i="5"/>
  <c r="P38" i="5"/>
  <c r="P39" i="5" s="1"/>
  <c r="C22" i="10" l="1"/>
  <c r="C25" i="10"/>
  <c r="D24" i="10" s="1"/>
  <c r="D25" i="10" s="1"/>
  <c r="E24" i="10" s="1"/>
  <c r="E25" i="10" s="1"/>
  <c r="F24" i="10" s="1"/>
  <c r="F25" i="10" s="1"/>
  <c r="G24" i="10" s="1"/>
  <c r="G25" i="10" s="1"/>
  <c r="H24" i="10" s="1"/>
  <c r="H25" i="10" s="1"/>
  <c r="I24" i="10" s="1"/>
  <c r="I25" i="10" s="1"/>
  <c r="J24" i="10" s="1"/>
  <c r="J25" i="10" s="1"/>
  <c r="K24" i="10" s="1"/>
  <c r="K25" i="10" s="1"/>
  <c r="L24" i="10" s="1"/>
  <c r="L25" i="10" s="1"/>
  <c r="M24" i="10" s="1"/>
  <c r="M25" i="10" s="1"/>
  <c r="N24" i="10" s="1"/>
  <c r="N25" i="10" s="1"/>
  <c r="Q40" i="5"/>
  <c r="Q38" i="5"/>
  <c r="Q39" i="5" s="1"/>
  <c r="Q41" i="5" s="1"/>
  <c r="Q38" i="3"/>
  <c r="Q39" i="3" s="1"/>
  <c r="Q41" i="3" s="1"/>
  <c r="P38" i="3"/>
  <c r="P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tc={FC05ABC7-251B-4D61-A1B5-22D7375439D5}</author>
    <author>tc={866C06DD-E6C7-474E-989A-3C9287914F4B}</author>
  </authors>
  <commentList>
    <comment ref="A25" authorId="0" shapeId="0" xr:uid="{FC05ABC7-251B-4D61-A1B5-22D7375439D5}">
      <text>
        <t>[Threaded comment]
Your version of Excel allows you to read this threaded comment; however, any edits to it will get removed if the file is opened in a newer version of Excel. Learn more: https://go.microsoft.com/fwlink/?linkid=870924
Comment:
    If profits exceed £12,570 in 25/26, 6% on the profit above this level</t>
      </text>
    </comment>
    <comment ref="A26" authorId="1" shapeId="0" xr:uid="{866C06DD-E6C7-474E-989A-3C9287914F4B}">
      <text>
        <t>[Threaded comment]
Your version of Excel allows you to read this threaded comment; however, any edits to it will get removed if the file is opened in a newer version of Excel. Learn more: https://go.microsoft.com/fwlink/?linkid=870924
Comment:
    If profit exceed £6,845 you will pay £3.50 per week, calculated in your tax return</t>
      </text>
    </comment>
  </commentList>
</comments>
</file>

<file path=xl/sharedStrings.xml><?xml version="1.0" encoding="utf-8"?>
<sst xmlns="http://schemas.openxmlformats.org/spreadsheetml/2006/main" count="548" uniqueCount="251">
  <si>
    <t>Personal or Household Survival Budget</t>
  </si>
  <si>
    <t>Name:</t>
  </si>
  <si>
    <t xml:space="preserve"> </t>
  </si>
  <si>
    <t>Business Name:</t>
  </si>
  <si>
    <t>Date:</t>
  </si>
  <si>
    <t>Personal Income</t>
  </si>
  <si>
    <t>Monthly Income</t>
  </si>
  <si>
    <t>Personal Expenditure</t>
  </si>
  <si>
    <t>Monthly Expenditure</t>
  </si>
  <si>
    <t>Employed Income</t>
  </si>
  <si>
    <t>Rent/Mortgage</t>
  </si>
  <si>
    <t>Partner's Income</t>
  </si>
  <si>
    <t>Council Tax</t>
  </si>
  <si>
    <t>Pension</t>
  </si>
  <si>
    <t>Utilities</t>
  </si>
  <si>
    <t>Lodgers</t>
  </si>
  <si>
    <t>TV Licence</t>
  </si>
  <si>
    <t>Maintenance</t>
  </si>
  <si>
    <t>Phone/Internet</t>
  </si>
  <si>
    <t>DLA/PIP</t>
  </si>
  <si>
    <t>TV Packages</t>
  </si>
  <si>
    <t>Carers Allowance</t>
  </si>
  <si>
    <t>Insurances</t>
  </si>
  <si>
    <t>Child Benefit</t>
  </si>
  <si>
    <t>Travel Expenses</t>
  </si>
  <si>
    <t>Universal Credit</t>
  </si>
  <si>
    <t>Car Tax and Insurance</t>
  </si>
  <si>
    <t>Tax Credits</t>
  </si>
  <si>
    <t>Housing Benefit</t>
  </si>
  <si>
    <t>Groceries</t>
  </si>
  <si>
    <t>Council tax benefit</t>
  </si>
  <si>
    <t>School/Work Dinners</t>
  </si>
  <si>
    <t>Clothing</t>
  </si>
  <si>
    <t>Job Seekers Allowance</t>
  </si>
  <si>
    <t>Leisure and Hobbies</t>
  </si>
  <si>
    <t>Income Support</t>
  </si>
  <si>
    <t>Pocketmoney</t>
  </si>
  <si>
    <t>Pet Bills</t>
  </si>
  <si>
    <t>Any other income</t>
  </si>
  <si>
    <t>Child/adult care costs</t>
  </si>
  <si>
    <t>Secured Loan</t>
  </si>
  <si>
    <t>Unsecured Loans</t>
  </si>
  <si>
    <t xml:space="preserve">Catalogues/Cards </t>
  </si>
  <si>
    <t>Any other expenses</t>
  </si>
  <si>
    <t>TOTALS</t>
  </si>
  <si>
    <t>Any notes (IE. Savings/Live with parents)</t>
  </si>
  <si>
    <t>START UP COSTS</t>
  </si>
  <si>
    <t>Item</t>
  </si>
  <si>
    <t>Detail</t>
  </si>
  <si>
    <t>Calculation</t>
  </si>
  <si>
    <t>Cost</t>
  </si>
  <si>
    <t>Training</t>
  </si>
  <si>
    <t>Laptop</t>
  </si>
  <si>
    <t>Lenovo Thinkpad</t>
  </si>
  <si>
    <t>plus extended warranty</t>
  </si>
  <si>
    <t>Software</t>
  </si>
  <si>
    <t>Phone</t>
  </si>
  <si>
    <t>from BackMarket</t>
  </si>
  <si>
    <t>No Sim</t>
  </si>
  <si>
    <t>Printing</t>
  </si>
  <si>
    <t>Promotion</t>
  </si>
  <si>
    <t>Travel</t>
  </si>
  <si>
    <t>Specialist equipment</t>
  </si>
  <si>
    <t>For making my things....</t>
  </si>
  <si>
    <t>4 x special item</t>
  </si>
  <si>
    <t>Insurance</t>
  </si>
  <si>
    <t>Public liability</t>
  </si>
  <si>
    <t>3 quotes</t>
  </si>
  <si>
    <t>DIRECT COSTS</t>
  </si>
  <si>
    <t>These are costs directly arising from buying materials</t>
  </si>
  <si>
    <t>&gt;</t>
  </si>
  <si>
    <t>Itemisation of direct costs</t>
  </si>
  <si>
    <t>Overwrite / fill in the blue boxes</t>
  </si>
  <si>
    <t>Product / service name</t>
  </si>
  <si>
    <t>Item 1</t>
  </si>
  <si>
    <t>Product / service 1</t>
  </si>
  <si>
    <t>This cashflow forecast assumes income is received promptly</t>
  </si>
  <si>
    <t>Item 2</t>
  </si>
  <si>
    <t>Product / service 2</t>
  </si>
  <si>
    <t>Other</t>
  </si>
  <si>
    <t>Product / service 3</t>
  </si>
  <si>
    <t>Also that direct spend is paid in the month that the sale is made</t>
  </si>
  <si>
    <t>Product / service 4</t>
  </si>
  <si>
    <t>Product / service 5</t>
  </si>
  <si>
    <t>Direct costs materials could be ingredients, beauty products, whatever are the component materials for one unit of sale</t>
  </si>
  <si>
    <t>Product / service 6</t>
  </si>
  <si>
    <t>Product / service 7</t>
  </si>
  <si>
    <t>Product / service 8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</si>
  <si>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</si>
  <si>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</si>
  <si>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</si>
  <si>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</si>
  <si>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</si>
  <si>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</si>
  <si>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</si>
  <si>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</si>
  <si>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</si>
  <si>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</si>
  <si>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</si>
  <si>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</si>
  <si>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</si>
  <si>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</si>
  <si>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</si>
  <si>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</si>
  <si>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</si>
  <si>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</si>
  <si>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</si>
  <si>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</si>
  <si>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</si>
  <si>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</si>
  <si>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</si>
  <si>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</si>
  <si>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No. units sold</t>
  </si>
  <si>
    <t>Direct costs per unit</t>
  </si>
  <si>
    <t>Total Direct costs per month</t>
  </si>
  <si>
    <t>TOTAL DIRECT COSTS</t>
  </si>
  <si>
    <t>SALES income</t>
  </si>
  <si>
    <t>Overwrite / fill in the orange boxes</t>
  </si>
  <si>
    <t>Other information flows from the DIRECT COSTS of sales tab</t>
  </si>
  <si>
    <t>INCOME</t>
  </si>
  <si>
    <t>Unit price</t>
  </si>
  <si>
    <t>Income (formula)</t>
  </si>
  <si>
    <t>TOTAL INCOME</t>
  </si>
  <si>
    <t>OVERHEADS</t>
  </si>
  <si>
    <t>These are costs not directly linked to producing your product / services.</t>
  </si>
  <si>
    <t>INDIRECT COSTS</t>
  </si>
  <si>
    <t>The titles will give you some ideas</t>
  </si>
  <si>
    <t>Overwrite / fill in the purple boxes</t>
  </si>
  <si>
    <t>Rent &amp; Rates</t>
  </si>
  <si>
    <t>Premises Costs</t>
  </si>
  <si>
    <t>Home Working Costs</t>
  </si>
  <si>
    <t>Incidental travel</t>
  </si>
  <si>
    <t>Phone / Internet</t>
  </si>
  <si>
    <t>Advertising</t>
  </si>
  <si>
    <t>Print / Stationery</t>
  </si>
  <si>
    <t>Equipment</t>
  </si>
  <si>
    <t>Loan Repayments</t>
  </si>
  <si>
    <t>Bank Charges</t>
  </si>
  <si>
    <t>Professional Fees</t>
  </si>
  <si>
    <t>Website</t>
  </si>
  <si>
    <t>Miscellaneous</t>
  </si>
  <si>
    <t>Pension contribution</t>
  </si>
  <si>
    <t>Drawings/Salary</t>
  </si>
  <si>
    <t>NI - Class 4</t>
  </si>
  <si>
    <t>NI - Class 2</t>
  </si>
  <si>
    <t>Other indirect costs 1</t>
  </si>
  <si>
    <t>Other indirect costs 2</t>
  </si>
  <si>
    <t>Other indirect costs 3</t>
  </si>
  <si>
    <t>Other indirect costs 4</t>
  </si>
  <si>
    <t>Other indirect costs 5</t>
  </si>
  <si>
    <t>TOTAL</t>
  </si>
  <si>
    <t>CASHFLOW FORECAST</t>
  </si>
  <si>
    <t>Only type directly into coloured cells; others pick up from the preceeding tabs</t>
  </si>
  <si>
    <t>Total</t>
  </si>
  <si>
    <t>Sales income</t>
  </si>
  <si>
    <t>Loans</t>
  </si>
  <si>
    <t>Personal investment</t>
  </si>
  <si>
    <t>TOTAL income</t>
  </si>
  <si>
    <t>Direct costs</t>
  </si>
  <si>
    <t>Overheads / Indirect costs</t>
  </si>
  <si>
    <t>Other expenditure</t>
  </si>
  <si>
    <t>TOTAL spend</t>
  </si>
  <si>
    <t>Gross profit</t>
  </si>
  <si>
    <t>GP%</t>
  </si>
  <si>
    <t>Opening bank balance</t>
  </si>
  <si>
    <t>Closing bank balance</t>
  </si>
  <si>
    <t>Monthly Sales Forecast</t>
  </si>
  <si>
    <t>Tracey Direct Costs - 2 days per week</t>
  </si>
  <si>
    <t>includes: cleaning products (estimated 5 products) and travel (estimated 12 miles)</t>
  </si>
  <si>
    <t>Kat Direct costs: hair 100 beads £7</t>
  </si>
  <si>
    <t>Kat direct costs for massage: oil (1/3 of a bottle £15)</t>
  </si>
  <si>
    <t>Fixed costs: files</t>
  </si>
  <si>
    <t>Year 1</t>
  </si>
  <si>
    <t>Number of items/services sold</t>
  </si>
  <si>
    <t>Month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</si>
  <si>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</si>
  <si>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</si>
  <si>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</si>
  <si>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</si>
  <si>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</si>
  <si>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</si>
  <si>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</si>
  <si>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</si>
  <si>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</si>
  <si>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</t>
  </si>
  <si>
    <t>October</t>
  </si>
  <si>
    <t>Product/Service</t>
  </si>
  <si>
    <t>Sales Price/Day Rate</t>
  </si>
  <si>
    <t>Direct Costs</t>
  </si>
  <si>
    <t>M 1</t>
  </si>
  <si>
    <t>M 2</t>
  </si>
  <si>
    <t>M 3</t>
  </si>
  <si>
    <t>M 4</t>
  </si>
  <si>
    <t>M 5</t>
  </si>
  <si>
    <t>M 6</t>
  </si>
  <si>
    <t>M 7</t>
  </si>
  <si>
    <t>M 8</t>
  </si>
  <si>
    <t>M 9</t>
  </si>
  <si>
    <t>M 10</t>
  </si>
  <si>
    <t>M 11</t>
  </si>
  <si>
    <t>M 12</t>
  </si>
  <si>
    <t>Numbers</t>
  </si>
  <si>
    <t>Income</t>
  </si>
  <si>
    <t>Gross Profit</t>
  </si>
  <si>
    <t>Cleaning 2 hour (estimating 2 per day for 2 days per week)</t>
  </si>
  <si>
    <t>Shopping 1 hour (3 per week)</t>
  </si>
  <si>
    <t>When get a car, more sessions</t>
  </si>
  <si>
    <t>Hair Extension</t>
  </si>
  <si>
    <t>Massage (full body) 45 minutes</t>
  </si>
  <si>
    <t>Total items/services sold</t>
  </si>
  <si>
    <t>Income per month to CFF</t>
  </si>
  <si>
    <t>Cost per month to CFF  (direct costs)</t>
  </si>
  <si>
    <t>Year 2</t>
  </si>
  <si>
    <t>Cash flow Forecast</t>
  </si>
  <si>
    <t>Pre-Start</t>
  </si>
  <si>
    <t>Totals</t>
  </si>
  <si>
    <t>P&amp;L</t>
  </si>
  <si>
    <t>Sales</t>
  </si>
  <si>
    <t>Own Cash/Grants</t>
  </si>
  <si>
    <t xml:space="preserve">Loans </t>
  </si>
  <si>
    <t>Total Income</t>
  </si>
  <si>
    <t>Not charging</t>
  </si>
  <si>
    <t>To estimate</t>
  </si>
  <si>
    <t>Wages - Staff</t>
  </si>
  <si>
    <t>Motor Expenses</t>
  </si>
  <si>
    <t>New hoover</t>
  </si>
  <si>
    <t>VAT</t>
  </si>
  <si>
    <t>Provision for Tax</t>
  </si>
  <si>
    <t>Total Expenditure</t>
  </si>
  <si>
    <t>Income less Expend</t>
  </si>
  <si>
    <t>Net Profit</t>
  </si>
  <si>
    <t>Opening Bank Balance</t>
  </si>
  <si>
    <t>Drawings plus Tax</t>
  </si>
  <si>
    <t>Closing Bank Balance</t>
  </si>
  <si>
    <t>Taxable</t>
  </si>
  <si>
    <t>Regular Income</t>
  </si>
  <si>
    <t>Reducing Income</t>
  </si>
  <si>
    <t>Drawings required</t>
  </si>
  <si>
    <t>NP</t>
  </si>
  <si>
    <t>Draw + Tax</t>
  </si>
  <si>
    <t>STAFF TIME</t>
  </si>
  <si>
    <t>This is the time spent to produce one unit. eg. this could be one hour of cleaning and represents the paid hours only</t>
  </si>
  <si>
    <t>Overwrite / fill in the green boxes</t>
  </si>
  <si>
    <t>Other information flows from the other tabs</t>
  </si>
  <si>
    <t>The assumption is that the staff are only paid for their productive time</t>
  </si>
  <si>
    <t>This is not linked to the Cashflow tab</t>
  </si>
  <si>
    <t>Time per unit in hours</t>
  </si>
  <si>
    <t>eg. 15 minutes is 0.25 of an hour</t>
  </si>
  <si>
    <t>Hourly rate</t>
  </si>
  <si>
    <t>Staff costs</t>
  </si>
  <si>
    <t>TOTAL STAFF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</si>
</sst>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;;;@"/>
    <numFmt numFmtId="166" formatCode="0.0%"/>
    <numFmt numFmtId="167" formatCode="_-[$£-809]* #,##0.00_-;\-[$£-809]* #,##0.00_-;_-[$£-809]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sz val="12"/>
      <color theme="1"/>
      <name val="Calibri"/>
      <scheme val="minor"/>
    </font>
    <font>
      <sz val="20"/>
      <color theme="1"/>
      <name val="Calibri"/>
      <scheme val="minor"/>
    </font>
    <font>
      <sz val="12"/>
      <color rgb="FFFF0000"/>
      <name val="Calibri"/>
      <scheme val="minor"/>
    </font>
    <font>
      <b/>
      <sz val="12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0"/>
      <name val="Calibri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9E1A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44" fontId="7" fillId="0" borderId="10" xfId="1" applyFont="1" applyBorder="1" applyProtection="1">
      <protection locked="0"/>
    </xf>
    <xf numFmtId="44" fontId="7" fillId="0" borderId="5" xfId="1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Alignment="1">
      <alignment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44" fontId="9" fillId="0" borderId="12" xfId="1" applyFont="1" applyBorder="1" applyProtection="1">
      <protection locked="0"/>
    </xf>
    <xf numFmtId="44" fontId="9" fillId="0" borderId="44" xfId="1" applyFont="1" applyBorder="1" applyProtection="1"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47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165" fontId="9" fillId="0" borderId="0" xfId="0" applyNumberFormat="1" applyFont="1"/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40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40" xfId="0" applyFont="1" applyBorder="1" applyProtection="1">
      <protection locked="0"/>
    </xf>
    <xf numFmtId="0" fontId="7" fillId="0" borderId="41" xfId="0" applyFont="1" applyBorder="1"/>
    <xf numFmtId="0" fontId="7" fillId="0" borderId="7" xfId="0" applyFont="1" applyBorder="1" applyAlignment="1">
      <alignment wrapText="1"/>
    </xf>
    <xf numFmtId="0" fontId="7" fillId="0" borderId="8" xfId="0" applyFont="1" applyBorder="1"/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/>
    <xf numFmtId="0" fontId="7" fillId="0" borderId="49" xfId="0" applyFont="1" applyBorder="1"/>
    <xf numFmtId="0" fontId="9" fillId="0" borderId="1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11" xfId="0" applyFont="1" applyBorder="1" applyProtection="1">
      <protection locked="0"/>
    </xf>
    <xf numFmtId="165" fontId="7" fillId="0" borderId="0" xfId="0" applyNumberFormat="1" applyFont="1" applyAlignment="1">
      <alignment horizontal="center"/>
    </xf>
    <xf numFmtId="0" fontId="7" fillId="0" borderId="4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52" xfId="0" applyFont="1" applyBorder="1"/>
    <xf numFmtId="0" fontId="7" fillId="0" borderId="53" xfId="0" applyFont="1" applyBorder="1"/>
    <xf numFmtId="0" fontId="7" fillId="0" borderId="54" xfId="0" applyFont="1" applyBorder="1"/>
    <xf numFmtId="44" fontId="7" fillId="0" borderId="9" xfId="0" applyNumberFormat="1" applyFont="1" applyBorder="1"/>
    <xf numFmtId="44" fontId="7" fillId="0" borderId="14" xfId="0" applyNumberFormat="1" applyFont="1" applyBorder="1"/>
    <xf numFmtId="44" fontId="7" fillId="0" borderId="51" xfId="0" applyNumberFormat="1" applyFont="1" applyBorder="1"/>
    <xf numFmtId="44" fontId="7" fillId="0" borderId="11" xfId="0" applyNumberFormat="1" applyFont="1" applyBorder="1"/>
    <xf numFmtId="44" fontId="7" fillId="0" borderId="7" xfId="0" applyNumberFormat="1" applyFont="1" applyBorder="1" applyProtection="1">
      <protection locked="0"/>
    </xf>
    <xf numFmtId="44" fontId="7" fillId="0" borderId="8" xfId="0" applyNumberFormat="1" applyFont="1" applyBorder="1"/>
    <xf numFmtId="44" fontId="7" fillId="0" borderId="12" xfId="0" applyNumberFormat="1" applyFont="1" applyBorder="1" applyProtection="1">
      <protection locked="0"/>
    </xf>
    <xf numFmtId="44" fontId="7" fillId="0" borderId="13" xfId="0" applyNumberFormat="1" applyFont="1" applyBorder="1" applyProtection="1">
      <protection locked="0"/>
    </xf>
    <xf numFmtId="44" fontId="7" fillId="0" borderId="24" xfId="0" applyNumberFormat="1" applyFont="1" applyBorder="1" applyProtection="1">
      <protection locked="0"/>
    </xf>
    <xf numFmtId="44" fontId="7" fillId="0" borderId="50" xfId="0" applyNumberFormat="1" applyFont="1" applyBorder="1" applyProtection="1">
      <protection locked="0"/>
    </xf>
    <xf numFmtId="44" fontId="7" fillId="0" borderId="10" xfId="0" applyNumberFormat="1" applyFont="1" applyBorder="1" applyProtection="1">
      <protection locked="0"/>
    </xf>
    <xf numFmtId="44" fontId="7" fillId="0" borderId="1" xfId="0" applyNumberFormat="1" applyFont="1" applyBorder="1"/>
    <xf numFmtId="44" fontId="7" fillId="0" borderId="1" xfId="0" applyNumberFormat="1" applyFont="1" applyBorder="1" applyProtection="1">
      <protection locked="0"/>
    </xf>
    <xf numFmtId="44" fontId="7" fillId="0" borderId="27" xfId="0" applyNumberFormat="1" applyFont="1" applyBorder="1" applyProtection="1">
      <protection locked="0"/>
    </xf>
    <xf numFmtId="44" fontId="7" fillId="0" borderId="4" xfId="0" applyNumberFormat="1" applyFont="1" applyBorder="1" applyProtection="1">
      <protection locked="0"/>
    </xf>
    <xf numFmtId="44" fontId="7" fillId="0" borderId="1" xfId="0" applyNumberFormat="1" applyFont="1" applyBorder="1" applyAlignment="1">
      <alignment wrapText="1"/>
    </xf>
    <xf numFmtId="44" fontId="7" fillId="0" borderId="13" xfId="0" applyNumberFormat="1" applyFont="1" applyBorder="1"/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9" fontId="8" fillId="3" borderId="25" xfId="2" applyFont="1" applyFill="1" applyBorder="1" applyAlignment="1">
      <alignment horizontal="center" vertical="center"/>
    </xf>
    <xf numFmtId="9" fontId="8" fillId="3" borderId="26" xfId="2" applyFont="1" applyFill="1" applyBorder="1" applyAlignment="1">
      <alignment horizontal="center" vertical="center"/>
    </xf>
    <xf numFmtId="166" fontId="8" fillId="3" borderId="46" xfId="2" applyNumberFormat="1" applyFont="1" applyFill="1" applyBorder="1" applyAlignment="1">
      <alignment horizontal="center" vertical="center"/>
    </xf>
    <xf numFmtId="164" fontId="8" fillId="3" borderId="46" xfId="0" applyNumberFormat="1" applyFont="1" applyFill="1" applyBorder="1"/>
    <xf numFmtId="0" fontId="9" fillId="3" borderId="33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164" fontId="8" fillId="3" borderId="26" xfId="0" applyNumberFormat="1" applyFont="1" applyFill="1" applyBorder="1"/>
    <xf numFmtId="164" fontId="8" fillId="3" borderId="35" xfId="0" applyNumberFormat="1" applyFont="1" applyFill="1" applyBorder="1"/>
    <xf numFmtId="164" fontId="8" fillId="3" borderId="25" xfId="0" applyNumberFormat="1" applyFont="1" applyFill="1" applyBorder="1"/>
    <xf numFmtId="164" fontId="8" fillId="3" borderId="3" xfId="0" applyNumberFormat="1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164" fontId="9" fillId="3" borderId="18" xfId="0" applyNumberFormat="1" applyFont="1" applyFill="1" applyBorder="1"/>
    <xf numFmtId="164" fontId="9" fillId="3" borderId="31" xfId="0" applyNumberFormat="1" applyFont="1" applyFill="1" applyBorder="1"/>
    <xf numFmtId="164" fontId="9" fillId="3" borderId="6" xfId="0" applyNumberFormat="1" applyFont="1" applyFill="1" applyBorder="1"/>
    <xf numFmtId="164" fontId="9" fillId="3" borderId="30" xfId="0" applyNumberFormat="1" applyFont="1" applyFill="1" applyBorder="1"/>
    <xf numFmtId="0" fontId="7" fillId="3" borderId="29" xfId="0" applyFont="1" applyFill="1" applyBorder="1"/>
    <xf numFmtId="0" fontId="9" fillId="3" borderId="23" xfId="0" applyFont="1" applyFill="1" applyBorder="1"/>
    <xf numFmtId="0" fontId="9" fillId="3" borderId="30" xfId="0" applyFont="1" applyFill="1" applyBorder="1"/>
    <xf numFmtId="0" fontId="8" fillId="3" borderId="6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>
      <alignment horizontal="center" vertical="center"/>
    </xf>
    <xf numFmtId="164" fontId="8" fillId="3" borderId="6" xfId="0" applyNumberFormat="1" applyFont="1" applyFill="1" applyBorder="1"/>
    <xf numFmtId="166" fontId="8" fillId="3" borderId="26" xfId="2" applyNumberFormat="1" applyFont="1" applyFill="1" applyBorder="1" applyAlignment="1">
      <alignment horizontal="center" vertical="center"/>
    </xf>
    <xf numFmtId="0" fontId="8" fillId="3" borderId="29" xfId="0" applyFont="1" applyFill="1" applyBorder="1"/>
    <xf numFmtId="44" fontId="8" fillId="3" borderId="34" xfId="0" applyNumberFormat="1" applyFont="1" applyFill="1" applyBorder="1"/>
    <xf numFmtId="0" fontId="8" fillId="3" borderId="36" xfId="0" applyFont="1" applyFill="1" applyBorder="1"/>
    <xf numFmtId="44" fontId="7" fillId="3" borderId="37" xfId="0" applyNumberFormat="1" applyFont="1" applyFill="1" applyBorder="1"/>
    <xf numFmtId="44" fontId="8" fillId="3" borderId="30" xfId="0" applyNumberFormat="1" applyFont="1" applyFill="1" applyBorder="1"/>
    <xf numFmtId="0" fontId="10" fillId="3" borderId="6" xfId="0" applyFont="1" applyFill="1" applyBorder="1" applyAlignment="1">
      <alignment horizontal="center" vertical="center"/>
    </xf>
    <xf numFmtId="44" fontId="9" fillId="3" borderId="39" xfId="0" applyNumberFormat="1" applyFont="1" applyFill="1" applyBorder="1"/>
    <xf numFmtId="44" fontId="9" fillId="3" borderId="25" xfId="0" applyNumberFormat="1" applyFont="1" applyFill="1" applyBorder="1"/>
    <xf numFmtId="44" fontId="9" fillId="3" borderId="26" xfId="0" applyNumberFormat="1" applyFont="1" applyFill="1" applyBorder="1"/>
    <xf numFmtId="44" fontId="10" fillId="3" borderId="38" xfId="0" applyNumberFormat="1" applyFont="1" applyFill="1" applyBorder="1"/>
    <xf numFmtId="44" fontId="8" fillId="3" borderId="36" xfId="0" applyNumberFormat="1" applyFont="1" applyFill="1" applyBorder="1"/>
    <xf numFmtId="0" fontId="8" fillId="3" borderId="28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/>
    </xf>
    <xf numFmtId="0" fontId="9" fillId="3" borderId="13" xfId="0" applyFont="1" applyFill="1" applyBorder="1"/>
    <xf numFmtId="0" fontId="6" fillId="0" borderId="0" xfId="0" applyFont="1" applyAlignment="1">
      <alignment wrapText="1"/>
    </xf>
    <xf numFmtId="44" fontId="7" fillId="0" borderId="10" xfId="0" applyNumberFormat="1" applyFont="1" applyBorder="1" applyAlignment="1" applyProtection="1">
      <alignment wrapText="1"/>
      <protection locked="0"/>
    </xf>
    <xf numFmtId="0" fontId="7" fillId="0" borderId="40" xfId="0" applyFont="1" applyBorder="1" applyAlignment="1" applyProtection="1">
      <alignment vertical="center" wrapText="1"/>
      <protection locked="0"/>
    </xf>
    <xf numFmtId="43" fontId="0" fillId="0" borderId="0" xfId="0" applyNumberFormat="1"/>
    <xf numFmtId="44" fontId="7" fillId="9" borderId="5" xfId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/>
    <xf numFmtId="43" fontId="15" fillId="0" borderId="0" xfId="0" applyNumberFormat="1" applyFont="1" applyAlignment="1">
      <alignment horizontal="right"/>
    </xf>
    <xf numFmtId="0" fontId="16" fillId="0" borderId="0" xfId="0" applyFont="1"/>
    <xf numFmtId="43" fontId="16" fillId="0" borderId="0" xfId="0" applyNumberFormat="1" applyFont="1"/>
    <xf numFmtId="167" fontId="16" fillId="0" borderId="56" xfId="0" applyNumberFormat="1" applyFont="1" applyBorder="1"/>
    <xf numFmtId="0" fontId="17" fillId="0" borderId="0" xfId="0" applyFont="1"/>
    <xf numFmtId="0" fontId="15" fillId="10" borderId="0" xfId="0" applyFont="1" applyFill="1"/>
    <xf numFmtId="43" fontId="16" fillId="5" borderId="0" xfId="0" applyNumberFormat="1" applyFont="1" applyFill="1"/>
    <xf numFmtId="43" fontId="16" fillId="0" borderId="55" xfId="0" applyNumberFormat="1" applyFont="1" applyBorder="1"/>
    <xf numFmtId="0" fontId="13" fillId="0" borderId="0" xfId="0" applyFont="1" applyAlignment="1">
      <alignment horizontal="center"/>
    </xf>
    <xf numFmtId="43" fontId="13" fillId="0" borderId="0" xfId="0" applyNumberFormat="1" applyFont="1"/>
    <xf numFmtId="0" fontId="16" fillId="5" borderId="0" xfId="0" applyFont="1" applyFill="1"/>
    <xf numFmtId="0" fontId="13" fillId="5" borderId="0" xfId="0" applyFont="1" applyFill="1" applyAlignment="1">
      <alignment horizontal="center"/>
    </xf>
    <xf numFmtId="43" fontId="16" fillId="4" borderId="0" xfId="0" applyNumberFormat="1" applyFont="1" applyFill="1"/>
    <xf numFmtId="0" fontId="18" fillId="0" borderId="0" xfId="0" applyFont="1"/>
    <xf numFmtId="43" fontId="16" fillId="6" borderId="0" xfId="0" applyNumberFormat="1" applyFont="1" applyFill="1"/>
    <xf numFmtId="13" fontId="16" fillId="6" borderId="0" xfId="0" applyNumberFormat="1" applyFont="1" applyFill="1"/>
    <xf numFmtId="43" fontId="16" fillId="7" borderId="0" xfId="0" applyNumberFormat="1" applyFont="1" applyFill="1"/>
    <xf numFmtId="0" fontId="16" fillId="8" borderId="0" xfId="0" applyFont="1" applyFill="1"/>
    <xf numFmtId="9" fontId="16" fillId="0" borderId="0" xfId="0" applyNumberFormat="1" applyFont="1"/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27" applyFont="1"/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left" vertical="center"/>
      <protection locked="0"/>
    </xf>
    <xf numFmtId="14" fontId="20" fillId="0" borderId="2" xfId="0" applyNumberFormat="1" applyFont="1" applyBorder="1" applyAlignment="1" applyProtection="1">
      <alignment horizontal="left" vertical="center"/>
      <protection locked="0"/>
    </xf>
    <xf numFmtId="44" fontId="20" fillId="3" borderId="1" xfId="0" applyNumberFormat="1" applyFont="1" applyFill="1" applyBorder="1" applyProtection="1">
      <protection locked="0"/>
    </xf>
    <xf numFmtId="0" fontId="25" fillId="0" borderId="0" xfId="0" applyFont="1"/>
    <xf numFmtId="0" fontId="20" fillId="0" borderId="0" xfId="0" applyFont="1" applyProtection="1">
      <protection locked="0"/>
    </xf>
    <xf numFmtId="44" fontId="20" fillId="2" borderId="1" xfId="0" applyNumberFormat="1" applyFont="1" applyFill="1" applyBorder="1"/>
    <xf numFmtId="0" fontId="20" fillId="0" borderId="16" xfId="0" applyFont="1" applyBorder="1" applyAlignment="1" applyProtection="1">
      <alignment vertical="top"/>
      <protection locked="0"/>
    </xf>
    <xf numFmtId="0" fontId="20" fillId="0" borderId="17" xfId="0" applyFont="1" applyBorder="1" applyAlignment="1" applyProtection="1">
      <alignment vertical="top"/>
      <protection locked="0"/>
    </xf>
    <xf numFmtId="0" fontId="20" fillId="0" borderId="17" xfId="0" applyFont="1" applyBorder="1" applyProtection="1">
      <protection locked="0"/>
    </xf>
    <xf numFmtId="0" fontId="20" fillId="0" borderId="18" xfId="0" applyFont="1" applyBorder="1" applyProtection="1">
      <protection locked="0"/>
    </xf>
    <xf numFmtId="0" fontId="1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3" fontId="16" fillId="0" borderId="0" xfId="0" applyNumberFormat="1" applyFont="1" applyAlignment="1">
      <alignment horizontal="right"/>
    </xf>
    <xf numFmtId="43" fontId="13" fillId="0" borderId="0" xfId="0" applyNumberFormat="1" applyFont="1" applyAlignment="1">
      <alignment horizontal="right"/>
    </xf>
    <xf numFmtId="9" fontId="16" fillId="0" borderId="0" xfId="0" applyNumberFormat="1" applyFont="1" applyAlignment="1">
      <alignment horizontal="right"/>
    </xf>
    <xf numFmtId="0" fontId="20" fillId="0" borderId="15" xfId="0" applyFont="1" applyBorder="1" applyAlignment="1" applyProtection="1">
      <alignment vertical="top"/>
      <protection locked="0"/>
    </xf>
    <xf numFmtId="14" fontId="9" fillId="0" borderId="2" xfId="0" applyNumberFormat="1" applyFont="1" applyBorder="1" applyAlignment="1">
      <alignment horizontal="left"/>
    </xf>
    <xf numFmtId="0" fontId="26" fillId="0" borderId="0" xfId="0" applyFont="1"/>
    <xf numFmtId="0" fontId="20" fillId="0" borderId="0" xfId="0" applyFont="1" applyAlignment="1" applyProtection="1">
      <protection locked="0"/>
    </xf>
    <xf numFmtId="0" fontId="20" fillId="0" borderId="19" xfId="0" applyFont="1" applyBorder="1" applyAlignment="1" applyProtection="1">
      <protection locked="0"/>
    </xf>
    <xf numFmtId="0" fontId="20" fillId="0" borderId="15" xfId="0" applyFont="1" applyBorder="1" applyAlignment="1" applyProtection="1">
      <protection locked="0"/>
    </xf>
    <xf numFmtId="0" fontId="20" fillId="0" borderId="20" xfId="0" applyFont="1" applyBorder="1" applyAlignment="1" applyProtection="1">
      <protection locked="0"/>
    </xf>
    <xf numFmtId="0" fontId="20" fillId="0" borderId="21" xfId="0" applyFont="1" applyBorder="1" applyAlignment="1" applyProtection="1">
      <protection locked="0"/>
    </xf>
    <xf numFmtId="0" fontId="20" fillId="0" borderId="22" xfId="0" applyFont="1" applyBorder="1" applyAlignment="1" applyProtection="1">
      <protection locked="0"/>
    </xf>
    <xf numFmtId="165" fontId="9" fillId="0" borderId="2" xfId="0" applyNumberFormat="1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9" fillId="0" borderId="23" xfId="0" applyFont="1" applyBorder="1" applyAlignment="1"/>
    <xf numFmtId="0" fontId="9" fillId="0" borderId="30" xfId="0" applyFont="1" applyBorder="1" applyAlignment="1"/>
  </cellXfs>
  <cellStyles count="28">
    <cellStyle name="Currency" xfId="1" builtinId="4"/>
    <cellStyle name="Followed Hyperlink" xfId="4" builtinId="9" hidden="1"/>
    <cellStyle name="Followed Hyperlink" xfId="6" builtinId="9" hidden="1"/>
    <cellStyle name="Followed Hyperlink" xfId="18" builtinId="9" hidden="1"/>
    <cellStyle name="Followed Hyperlink" xfId="20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22" builtinId="9" hidden="1"/>
    <cellStyle name="Followed Hyperlink" xfId="12" builtinId="9" hidden="1"/>
    <cellStyle name="Followed Hyperlink" xfId="14" builtinId="9" hidden="1"/>
    <cellStyle name="Followed Hyperlink" xfId="24" builtinId="9" hidden="1"/>
    <cellStyle name="Followed Hyperlink" xfId="26" builtinId="9" hidden="1"/>
    <cellStyle name="Hyperlink" xfId="11" builtinId="8" hidden="1"/>
    <cellStyle name="Hyperlink" xfId="7" builtinId="8" hidden="1"/>
    <cellStyle name="Hyperlink" xfId="9" builtinId="8" hidden="1"/>
    <cellStyle name="Hyperlink" xfId="17" builtinId="8" hidden="1"/>
    <cellStyle name="Hyperlink" xfId="19" builtinId="8" hidden="1"/>
    <cellStyle name="Hyperlink" xfId="3" builtinId="8" hidden="1"/>
    <cellStyle name="Hyperlink" xfId="5" builtinId="8" hidden="1"/>
    <cellStyle name="Hyperlink" xfId="25" builtinId="8" hidden="1"/>
    <cellStyle name="Hyperlink" xfId="21" builtinId="8" hidden="1"/>
    <cellStyle name="Hyperlink" xfId="23" builtinId="8" hidden="1"/>
    <cellStyle name="Hyperlink" xfId="13" builtinId="8" hidden="1"/>
    <cellStyle name="Hyperlink" xfId="15" builtinId="8" hidden="1"/>
    <cellStyle name="Hyperlink" xfId="27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ire Welling" id="{BA21F0D3-4107-4A16-8B4C-D96836506E8E}" userId="S::claire@claireinthecommunity.co.uk::db496794-2e67-491f-b30f-1ae399fa18d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5" dT="2026-01-27T13:57:44.62" personId="{BA21F0D3-4107-4A16-8B4C-D96836506E8E}" id="{FC05ABC7-251B-4D61-A1B5-22D7375439D5}">
    <text>If profits exceed £12,570 in 25/26, 6% on the profit above this level</text>
  </threadedComment>
  <threadedComment ref="A26" dT="2026-01-27T14:16:06.86" personId="{BA21F0D3-4107-4A16-8B4C-D96836506E8E}" id="{866C06DD-E6C7-474E-989A-3C9287914F4B}">
    <text>If profit exceed £6,845 you will pay £3.50 per week, calculated in your tax return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7"/>
  <sheetViews>
    <sheetView showGridLines="0" tabSelected="1" zoomScale="81" zoomScaleNormal="81" workbookViewId="0">
      <selection activeCell="I4" sqref="I4"/>
    </sheetView>
  </sheetViews>
  <sheetFormatPr defaultColWidth="8.85546875" defaultRowHeight="15.75"/>
  <cols>
    <col min="1" max="1" width="4.140625" style="145" customWidth="1"/>
    <col min="2" max="2" width="21.42578125" style="145" bestFit="1" customWidth="1"/>
    <col min="3" max="3" width="5.140625" style="145" customWidth="1"/>
    <col min="4" max="4" width="15.42578125" style="145" bestFit="1" customWidth="1"/>
    <col min="5" max="5" width="4.42578125" style="145" customWidth="1"/>
    <col min="6" max="6" width="4.28515625" style="145" customWidth="1"/>
    <col min="7" max="7" width="20.28515625" style="145" bestFit="1" customWidth="1"/>
    <col min="8" max="8" width="4.140625" style="145" customWidth="1"/>
    <col min="9" max="9" width="20" style="145" bestFit="1" customWidth="1"/>
    <col min="10" max="10" width="4.42578125" style="145" customWidth="1"/>
    <col min="11" max="16384" width="8.85546875" style="145"/>
  </cols>
  <sheetData>
    <row r="2" spans="2:13" ht="24.95" customHeight="1">
      <c r="B2" s="144" t="s">
        <v>0</v>
      </c>
      <c r="C2" s="146"/>
      <c r="D2" s="146"/>
      <c r="E2" s="146"/>
      <c r="F2" s="146"/>
      <c r="G2" s="147"/>
      <c r="H2" s="147"/>
      <c r="I2" s="148"/>
      <c r="M2" s="149"/>
    </row>
    <row r="3" spans="2:13" ht="16.5" customHeight="1">
      <c r="B3" s="150"/>
      <c r="I3" s="151"/>
    </row>
    <row r="4" spans="2:13" ht="27" customHeight="1">
      <c r="B4" s="150" t="s">
        <v>1</v>
      </c>
      <c r="C4" s="152"/>
      <c r="D4" s="153" t="s">
        <v>2</v>
      </c>
      <c r="E4" s="152"/>
      <c r="F4" s="152"/>
    </row>
    <row r="5" spans="2:13" ht="16.5" customHeight="1">
      <c r="B5" s="150"/>
      <c r="D5" s="147" t="s">
        <v>2</v>
      </c>
    </row>
    <row r="6" spans="2:13" ht="27" customHeight="1">
      <c r="B6" s="150" t="s">
        <v>3</v>
      </c>
      <c r="C6" s="152"/>
      <c r="D6" s="153" t="s">
        <v>2</v>
      </c>
      <c r="E6" s="152"/>
      <c r="F6" s="152"/>
    </row>
    <row r="7" spans="2:13" ht="16.5" customHeight="1">
      <c r="B7" s="150"/>
      <c r="D7" s="147" t="s">
        <v>2</v>
      </c>
    </row>
    <row r="8" spans="2:13" ht="27" customHeight="1">
      <c r="B8" s="150" t="s">
        <v>4</v>
      </c>
      <c r="C8" s="152"/>
      <c r="D8" s="154" t="s">
        <v>2</v>
      </c>
      <c r="E8" s="152"/>
      <c r="F8" s="152"/>
    </row>
    <row r="11" spans="2:13">
      <c r="B11" s="150" t="s">
        <v>5</v>
      </c>
      <c r="C11" s="150"/>
      <c r="D11" s="150" t="s">
        <v>6</v>
      </c>
      <c r="E11" s="150"/>
      <c r="F11" s="150"/>
      <c r="G11" s="150" t="s">
        <v>7</v>
      </c>
      <c r="H11" s="150"/>
      <c r="I11" s="150" t="s">
        <v>8</v>
      </c>
    </row>
    <row r="13" spans="2:13">
      <c r="B13" s="145" t="s">
        <v>9</v>
      </c>
      <c r="D13" s="155"/>
      <c r="G13" s="145" t="s">
        <v>10</v>
      </c>
      <c r="I13" s="155"/>
    </row>
    <row r="14" spans="2:13">
      <c r="B14" s="145" t="s">
        <v>11</v>
      </c>
      <c r="D14" s="155"/>
      <c r="G14" s="145" t="s">
        <v>12</v>
      </c>
      <c r="I14" s="155"/>
    </row>
    <row r="15" spans="2:13">
      <c r="B15" s="145" t="s">
        <v>13</v>
      </c>
      <c r="D15" s="155"/>
      <c r="G15" s="145" t="s">
        <v>14</v>
      </c>
      <c r="I15" s="155"/>
    </row>
    <row r="16" spans="2:13">
      <c r="B16" s="145" t="s">
        <v>15</v>
      </c>
      <c r="D16" s="155"/>
      <c r="G16" s="145" t="s">
        <v>16</v>
      </c>
      <c r="I16" s="155"/>
    </row>
    <row r="17" spans="2:9">
      <c r="B17" s="145" t="s">
        <v>17</v>
      </c>
      <c r="D17" s="155"/>
      <c r="G17" s="145" t="s">
        <v>18</v>
      </c>
      <c r="I17" s="155"/>
    </row>
    <row r="18" spans="2:9">
      <c r="B18" s="145" t="s">
        <v>19</v>
      </c>
      <c r="D18" s="155"/>
      <c r="G18" s="145" t="s">
        <v>20</v>
      </c>
      <c r="I18" s="155"/>
    </row>
    <row r="19" spans="2:9">
      <c r="B19" s="145" t="s">
        <v>21</v>
      </c>
      <c r="D19" s="155"/>
      <c r="G19" s="145" t="s">
        <v>22</v>
      </c>
      <c r="I19" s="155"/>
    </row>
    <row r="20" spans="2:9">
      <c r="B20" s="145" t="s">
        <v>23</v>
      </c>
      <c r="D20" s="155"/>
      <c r="E20" s="156">
        <f>SUM(D13:D20)</f>
        <v>0</v>
      </c>
      <c r="I20" s="157"/>
    </row>
    <row r="21" spans="2:9">
      <c r="D21" s="157"/>
      <c r="G21" s="145" t="s">
        <v>24</v>
      </c>
      <c r="I21" s="155"/>
    </row>
    <row r="22" spans="2:9">
      <c r="B22" s="145" t="s">
        <v>25</v>
      </c>
      <c r="D22" s="155"/>
      <c r="G22" s="145" t="s">
        <v>26</v>
      </c>
      <c r="I22" s="155"/>
    </row>
    <row r="23" spans="2:9">
      <c r="B23" s="145" t="s">
        <v>27</v>
      </c>
      <c r="D23" s="155"/>
      <c r="I23" s="157"/>
    </row>
    <row r="24" spans="2:9">
      <c r="B24" s="145" t="s">
        <v>28</v>
      </c>
      <c r="D24" s="155"/>
      <c r="G24" s="145" t="s">
        <v>29</v>
      </c>
      <c r="I24" s="155"/>
    </row>
    <row r="25" spans="2:9">
      <c r="B25" s="145" t="s">
        <v>30</v>
      </c>
      <c r="D25" s="155"/>
      <c r="E25" s="156">
        <f>SUM(D22:D25)</f>
        <v>0</v>
      </c>
      <c r="G25" s="145" t="s">
        <v>31</v>
      </c>
      <c r="I25" s="155"/>
    </row>
    <row r="26" spans="2:9">
      <c r="D26" s="157"/>
      <c r="G26" s="145" t="s">
        <v>32</v>
      </c>
      <c r="I26" s="155"/>
    </row>
    <row r="27" spans="2:9">
      <c r="B27" s="145" t="s">
        <v>33</v>
      </c>
      <c r="D27" s="155"/>
      <c r="G27" s="145" t="s">
        <v>34</v>
      </c>
      <c r="I27" s="155"/>
    </row>
    <row r="28" spans="2:9">
      <c r="B28" s="145" t="s">
        <v>35</v>
      </c>
      <c r="D28" s="155"/>
      <c r="G28" s="145" t="s">
        <v>36</v>
      </c>
      <c r="I28" s="155"/>
    </row>
    <row r="29" spans="2:9">
      <c r="D29" s="157"/>
      <c r="G29" s="145" t="s">
        <v>37</v>
      </c>
      <c r="I29" s="155"/>
    </row>
    <row r="30" spans="2:9">
      <c r="B30" s="145" t="s">
        <v>38</v>
      </c>
      <c r="D30" s="155"/>
      <c r="G30" s="145" t="s">
        <v>39</v>
      </c>
      <c r="I30" s="155"/>
    </row>
    <row r="31" spans="2:9">
      <c r="I31" s="157"/>
    </row>
    <row r="32" spans="2:9">
      <c r="G32" s="145" t="s">
        <v>40</v>
      </c>
      <c r="I32" s="155"/>
    </row>
    <row r="33" spans="2:9">
      <c r="G33" s="145" t="s">
        <v>41</v>
      </c>
      <c r="I33" s="155"/>
    </row>
    <row r="34" spans="2:9">
      <c r="G34" s="145" t="s">
        <v>42</v>
      </c>
      <c r="I34" s="155"/>
    </row>
    <row r="35" spans="2:9">
      <c r="I35" s="157"/>
    </row>
    <row r="36" spans="2:9">
      <c r="G36" s="145" t="s">
        <v>43</v>
      </c>
      <c r="I36" s="155"/>
    </row>
    <row r="38" spans="2:9">
      <c r="B38" s="145" t="s">
        <v>44</v>
      </c>
      <c r="D38" s="158">
        <f>SUM(D13:D34)</f>
        <v>0</v>
      </c>
      <c r="G38" s="145" t="s">
        <v>44</v>
      </c>
      <c r="I38" s="158">
        <f>SUM(I13:I36)</f>
        <v>0</v>
      </c>
    </row>
    <row r="41" spans="2:9">
      <c r="B41" s="159" t="s">
        <v>45</v>
      </c>
      <c r="C41" s="160"/>
      <c r="D41" s="160"/>
      <c r="E41" s="160"/>
      <c r="F41" s="160"/>
      <c r="G41" s="161"/>
      <c r="H41" s="161"/>
      <c r="I41" s="162"/>
    </row>
    <row r="42" spans="2:9">
      <c r="B42" s="168"/>
      <c r="C42" s="171"/>
      <c r="D42" s="171"/>
      <c r="E42" s="171"/>
      <c r="F42" s="171"/>
      <c r="G42" s="171"/>
      <c r="H42" s="171"/>
      <c r="I42" s="172"/>
    </row>
    <row r="43" spans="2:9">
      <c r="B43" s="173"/>
      <c r="C43" s="171"/>
      <c r="D43" s="171"/>
      <c r="E43" s="171"/>
      <c r="F43" s="171"/>
      <c r="G43" s="171"/>
      <c r="H43" s="171"/>
      <c r="I43" s="172"/>
    </row>
    <row r="44" spans="2:9">
      <c r="B44" s="173"/>
      <c r="C44" s="171"/>
      <c r="D44" s="171"/>
      <c r="E44" s="171"/>
      <c r="F44" s="171"/>
      <c r="G44" s="171"/>
      <c r="H44" s="171"/>
      <c r="I44" s="172"/>
    </row>
    <row r="45" spans="2:9">
      <c r="B45" s="173"/>
      <c r="C45" s="171"/>
      <c r="D45" s="171"/>
      <c r="E45" s="171"/>
      <c r="F45" s="171"/>
      <c r="G45" s="171"/>
      <c r="H45" s="171"/>
      <c r="I45" s="172"/>
    </row>
    <row r="46" spans="2:9">
      <c r="B46" s="173"/>
      <c r="C46" s="171"/>
      <c r="D46" s="171"/>
      <c r="E46" s="171"/>
      <c r="F46" s="171"/>
      <c r="G46" s="171"/>
      <c r="H46" s="171"/>
      <c r="I46" s="172"/>
    </row>
    <row r="47" spans="2:9">
      <c r="B47" s="174"/>
      <c r="C47" s="175"/>
      <c r="D47" s="175"/>
      <c r="E47" s="175"/>
      <c r="F47" s="175"/>
      <c r="G47" s="175"/>
      <c r="H47" s="175"/>
      <c r="I47" s="176"/>
    </row>
  </sheetData>
  <sheetProtection formatCells="0" selectLockedCells="1"/>
  <mergeCells count="1">
    <mergeCell ref="B42:I47"/>
  </mergeCells>
  <pageMargins left="0.7" right="0.7" top="0.75" bottom="0.75" header="0.3" footer="0.3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737E-31F8-4333-96A6-665A4D229C72}">
  <dimension ref="A1:O57"/>
  <sheetViews>
    <sheetView workbookViewId="0">
      <selection activeCell="H3" sqref="H3"/>
    </sheetView>
  </sheetViews>
  <sheetFormatPr defaultColWidth="8.85546875" defaultRowHeight="15.75"/>
  <cols>
    <col min="1" max="1" width="22.7109375" style="126" customWidth="1"/>
    <col min="2" max="2" width="29.7109375" style="126" customWidth="1"/>
    <col min="3" max="16384" width="8.85546875" style="126"/>
  </cols>
  <sheetData>
    <row r="1" spans="1:14" ht="26.25">
      <c r="A1" s="129" t="s">
        <v>240</v>
      </c>
      <c r="B1" s="121" t="s">
        <v>241</v>
      </c>
    </row>
    <row r="2" spans="1:14">
      <c r="A2" s="121"/>
      <c r="B2" s="126" t="s">
        <v>242</v>
      </c>
      <c r="D2" s="126" t="s">
        <v>243</v>
      </c>
    </row>
    <row r="3" spans="1:14">
      <c r="B3" s="138" t="s">
        <v>244</v>
      </c>
      <c r="H3" s="170" t="s">
        <v>245</v>
      </c>
    </row>
    <row r="4" spans="1:14">
      <c r="A4" s="126" t="s">
        <v>73</v>
      </c>
    </row>
    <row r="5" spans="1:14">
      <c r="B5" s="126" t="str">
        <f>'DIRECT COSTS of sales'!B5</f>
        <v>Product / service 1</v>
      </c>
    </row>
    <row r="6" spans="1:14">
      <c r="B6" s="126" t="str">
        <f>'DIRECT COSTS of sales'!B6</f>
        <v>Product / service 2</v>
      </c>
    </row>
    <row r="7" spans="1:14">
      <c r="B7" s="126" t="str">
        <f>'DIRECT COSTS of sales'!B7</f>
        <v>Product / service 3</v>
      </c>
    </row>
    <row r="8" spans="1:14">
      <c r="B8" s="126" t="str">
        <f>'DIRECT COSTS of sales'!B8</f>
        <v>Product / service 4</v>
      </c>
    </row>
    <row r="9" spans="1:14">
      <c r="B9" s="126" t="str">
        <f>'DIRECT COSTS of sales'!B9</f>
        <v>Product / service 5</v>
      </c>
    </row>
    <row r="10" spans="1:14">
      <c r="B10" s="126" t="str">
        <f>'DIRECT COSTS of sales'!B10</f>
        <v>Product / service 6</v>
      </c>
    </row>
    <row r="11" spans="1:14">
      <c r="B11" s="126" t="str">
        <f>'DIRECT COSTS of sales'!B11</f>
        <v>Product / service 7</v>
      </c>
    </row>
    <row r="12" spans="1:14">
      <c r="B12" s="126" t="str">
        <f>'DIRECT COSTS of sales'!B12</f>
        <v>Product / service 8</v>
      </c>
    </row>
    <row r="14" spans="1:14">
      <c r="C14" s="133" t="str">
        <f>'DIRECT COSTS of sales'!C14</f>
        <v>Apr</v>
      </c>
      <c r="D14" s="133" t="str">
        <f>'DIRECT COSTS of sales'!D14</f>
        <v>May</v>
      </c>
      <c r="E14" s="133" t="str">
        <f>'DIRECT COSTS of sales'!E14</f>
        <v>Jun</v>
      </c>
      <c r="F14" s="133" t="str">
        <f>'DIRECT COSTS of sales'!F14</f>
        <v>Jul</v>
      </c>
      <c r="G14" s="133" t="str">
        <f>'DIRECT COSTS of sales'!G14</f>
        <v>Aug</v>
      </c>
      <c r="H14" s="133" t="str">
        <f>'DIRECT COSTS of sales'!H14</f>
        <v>Sep</v>
      </c>
      <c r="I14" s="133" t="str">
        <f>'DIRECT COSTS of sales'!I14</f>
        <v>Oct</v>
      </c>
      <c r="J14" s="133" t="str">
        <f>'DIRECT COSTS of sales'!J14</f>
        <v>Nov</v>
      </c>
      <c r="K14" s="133" t="str">
        <f>'DIRECT COSTS of sales'!K14</f>
        <v>Dec</v>
      </c>
      <c r="L14" s="133" t="str">
        <f>'DIRECT COSTS of sales'!L14</f>
        <v>Jan</v>
      </c>
      <c r="M14" s="133" t="str">
        <f>'DIRECT COSTS of sales'!M14</f>
        <v>Feb</v>
      </c>
      <c r="N14" s="133" t="str">
        <f>'DIRECT COSTS of sales'!N14</f>
        <v>Mar</v>
      </c>
    </row>
    <row r="15" spans="1:14">
      <c r="C15" s="133" t="s">
        <v>100</v>
      </c>
      <c r="D15" s="133" t="s">
        <v>101</v>
      </c>
      <c r="E15" s="133" t="s">
        <v>102</v>
      </c>
      <c r="F15" s="133" t="s">
        <v>103</v>
      </c>
      <c r="G15" s="133" t="s">
        <v>104</v>
      </c>
      <c r="H15" s="133" t="s">
        <v>105</v>
      </c>
      <c r="I15" s="133" t="s">
        <v>106</v>
      </c>
      <c r="J15" s="133" t="s">
        <v>107</v>
      </c>
      <c r="K15" s="133" t="s">
        <v>108</v>
      </c>
      <c r="L15" s="133" t="s">
        <v>109</v>
      </c>
      <c r="M15" s="133" t="s">
        <v>110</v>
      </c>
      <c r="N15" s="133" t="s">
        <v>111</v>
      </c>
    </row>
    <row r="16" spans="1:14">
      <c r="A16" s="126" t="s">
        <v>68</v>
      </c>
    </row>
    <row r="17" spans="1:15">
      <c r="A17" s="126" t="str">
        <f>B5</f>
        <v>Product / service 1</v>
      </c>
      <c r="B17" s="126" t="s">
        <v>112</v>
      </c>
      <c r="C17" s="126">
        <f>'SALES and PRICE'!C16</f>
        <v>0</v>
      </c>
      <c r="D17" s="126">
        <f>'SALES and PRICE'!D16</f>
        <v>0</v>
      </c>
      <c r="E17" s="126">
        <f>'SALES and PRICE'!E16</f>
        <v>0</v>
      </c>
      <c r="F17" s="126">
        <f>'SALES and PRICE'!F16</f>
        <v>0</v>
      </c>
      <c r="G17" s="126">
        <f>'SALES and PRICE'!G16</f>
        <v>0</v>
      </c>
      <c r="H17" s="126">
        <f>'SALES and PRICE'!H16</f>
        <v>0</v>
      </c>
      <c r="I17" s="126">
        <f>'SALES and PRICE'!I16</f>
        <v>0</v>
      </c>
      <c r="J17" s="126">
        <f>'SALES and PRICE'!J16</f>
        <v>0</v>
      </c>
      <c r="K17" s="126">
        <f>'SALES and PRICE'!K16</f>
        <v>0</v>
      </c>
      <c r="L17" s="126">
        <f>'SALES and PRICE'!L16</f>
        <v>0</v>
      </c>
      <c r="M17" s="126">
        <f>'SALES and PRICE'!M16</f>
        <v>0</v>
      </c>
      <c r="N17" s="126">
        <f>'SALES and PRICE'!N16</f>
        <v>0</v>
      </c>
    </row>
    <row r="18" spans="1:15">
      <c r="B18" s="126" t="s">
        <v>246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26" t="s">
        <v>247</v>
      </c>
    </row>
    <row r="19" spans="1:15">
      <c r="B19" s="126" t="s">
        <v>248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5">
      <c r="B20" s="126" t="s">
        <v>249</v>
      </c>
      <c r="C20" s="127">
        <f>C17*C18*C19</f>
        <v>0</v>
      </c>
      <c r="D20" s="127">
        <f t="shared" ref="D20:N20" si="0">D17*D18*D19</f>
        <v>0</v>
      </c>
      <c r="E20" s="127">
        <f t="shared" si="0"/>
        <v>0</v>
      </c>
      <c r="F20" s="127">
        <f t="shared" si="0"/>
        <v>0</v>
      </c>
      <c r="G20" s="127">
        <f t="shared" si="0"/>
        <v>0</v>
      </c>
      <c r="H20" s="127">
        <f t="shared" si="0"/>
        <v>0</v>
      </c>
      <c r="I20" s="127">
        <f t="shared" si="0"/>
        <v>0</v>
      </c>
      <c r="J20" s="127">
        <f t="shared" si="0"/>
        <v>0</v>
      </c>
      <c r="K20" s="127">
        <f t="shared" si="0"/>
        <v>0</v>
      </c>
      <c r="L20" s="127">
        <f t="shared" si="0"/>
        <v>0</v>
      </c>
      <c r="M20" s="127">
        <f t="shared" si="0"/>
        <v>0</v>
      </c>
      <c r="N20" s="127">
        <f t="shared" si="0"/>
        <v>0</v>
      </c>
    </row>
    <row r="22" spans="1:15">
      <c r="A22" s="126" t="str">
        <f>B6</f>
        <v>Product / service 2</v>
      </c>
      <c r="B22" s="126" t="s">
        <v>112</v>
      </c>
      <c r="C22" s="126">
        <f>'SALES and PRICE'!C20</f>
        <v>0</v>
      </c>
      <c r="D22" s="126">
        <f>'SALES and PRICE'!D20</f>
        <v>0</v>
      </c>
      <c r="E22" s="126">
        <f>'SALES and PRICE'!E20</f>
        <v>0</v>
      </c>
      <c r="F22" s="126">
        <f>'SALES and PRICE'!F20</f>
        <v>0</v>
      </c>
      <c r="G22" s="126">
        <f>'SALES and PRICE'!G20</f>
        <v>0</v>
      </c>
      <c r="H22" s="126">
        <f>'SALES and PRICE'!H20</f>
        <v>0</v>
      </c>
      <c r="I22" s="126">
        <f>'SALES and PRICE'!I20</f>
        <v>0</v>
      </c>
      <c r="J22" s="126">
        <f>'SALES and PRICE'!J20</f>
        <v>0</v>
      </c>
      <c r="K22" s="126">
        <f>'SALES and PRICE'!K20</f>
        <v>0</v>
      </c>
      <c r="L22" s="126">
        <f>'SALES and PRICE'!L20</f>
        <v>0</v>
      </c>
      <c r="M22" s="126">
        <f>'SALES and PRICE'!M20</f>
        <v>0</v>
      </c>
      <c r="N22" s="126">
        <f>'SALES and PRICE'!N20</f>
        <v>0</v>
      </c>
    </row>
    <row r="23" spans="1:15">
      <c r="B23" s="126" t="s">
        <v>246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5">
      <c r="B24" s="126" t="s">
        <v>248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5">
      <c r="B25" s="126" t="s">
        <v>249</v>
      </c>
      <c r="C25" s="127">
        <f>C22*C23*C24</f>
        <v>0</v>
      </c>
      <c r="D25" s="127">
        <f t="shared" ref="D25" si="1">D22*D23*D24</f>
        <v>0</v>
      </c>
      <c r="E25" s="127">
        <f t="shared" ref="E25" si="2">E22*E23*E24</f>
        <v>0</v>
      </c>
      <c r="F25" s="127">
        <f t="shared" ref="F25" si="3">F22*F23*F24</f>
        <v>0</v>
      </c>
      <c r="G25" s="127">
        <f t="shared" ref="G25" si="4">G22*G23*G24</f>
        <v>0</v>
      </c>
      <c r="H25" s="127">
        <f t="shared" ref="H25" si="5">H22*H23*H24</f>
        <v>0</v>
      </c>
      <c r="I25" s="127">
        <f t="shared" ref="I25" si="6">I22*I23*I24</f>
        <v>0</v>
      </c>
      <c r="J25" s="127">
        <f t="shared" ref="J25" si="7">J22*J23*J24</f>
        <v>0</v>
      </c>
      <c r="K25" s="127">
        <f t="shared" ref="K25" si="8">K22*K23*K24</f>
        <v>0</v>
      </c>
      <c r="L25" s="127">
        <f t="shared" ref="L25" si="9">L22*L23*L24</f>
        <v>0</v>
      </c>
      <c r="M25" s="127">
        <f t="shared" ref="M25" si="10">M22*M23*M24</f>
        <v>0</v>
      </c>
      <c r="N25" s="127">
        <f t="shared" ref="N25" si="11">N22*N23*N24</f>
        <v>0</v>
      </c>
    </row>
    <row r="26" spans="1:15"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spans="1:15">
      <c r="A27" s="126" t="str">
        <f>B7</f>
        <v>Product / service 3</v>
      </c>
      <c r="B27" s="126" t="s">
        <v>112</v>
      </c>
      <c r="C27" s="126">
        <f>'SALES and PRICE'!C24</f>
        <v>0</v>
      </c>
      <c r="D27" s="126">
        <f>'SALES and PRICE'!D24</f>
        <v>0</v>
      </c>
      <c r="E27" s="126">
        <f>'SALES and PRICE'!E24</f>
        <v>0</v>
      </c>
      <c r="F27" s="126">
        <f>'SALES and PRICE'!F24</f>
        <v>0</v>
      </c>
      <c r="G27" s="126">
        <f>'SALES and PRICE'!G24</f>
        <v>0</v>
      </c>
      <c r="H27" s="126">
        <f>'SALES and PRICE'!H24</f>
        <v>0</v>
      </c>
      <c r="I27" s="126">
        <f>'SALES and PRICE'!I24</f>
        <v>0</v>
      </c>
      <c r="J27" s="126">
        <f>'SALES and PRICE'!J24</f>
        <v>0</v>
      </c>
      <c r="K27" s="126">
        <f>'SALES and PRICE'!K24</f>
        <v>0</v>
      </c>
      <c r="L27" s="126">
        <f>'SALES and PRICE'!L24</f>
        <v>0</v>
      </c>
      <c r="M27" s="126">
        <f>'SALES and PRICE'!M24</f>
        <v>0</v>
      </c>
      <c r="N27" s="126">
        <f>'SALES and PRICE'!N24</f>
        <v>0</v>
      </c>
    </row>
    <row r="28" spans="1:15">
      <c r="B28" s="126" t="s">
        <v>246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5">
      <c r="B29" s="126" t="s">
        <v>248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5">
      <c r="B30" s="126" t="s">
        <v>249</v>
      </c>
      <c r="C30" s="127">
        <f>C27*C28*C29</f>
        <v>0</v>
      </c>
      <c r="D30" s="127">
        <f t="shared" ref="D30" si="12">D27*D28*D29</f>
        <v>0</v>
      </c>
      <c r="E30" s="127">
        <f t="shared" ref="E30" si="13">E27*E28*E29</f>
        <v>0</v>
      </c>
      <c r="F30" s="127">
        <f t="shared" ref="F30" si="14">F27*F28*F29</f>
        <v>0</v>
      </c>
      <c r="G30" s="127">
        <f t="shared" ref="G30" si="15">G27*G28*G29</f>
        <v>0</v>
      </c>
      <c r="H30" s="127">
        <f t="shared" ref="H30" si="16">H27*H28*H29</f>
        <v>0</v>
      </c>
      <c r="I30" s="127">
        <f t="shared" ref="I30" si="17">I27*I28*I29</f>
        <v>0</v>
      </c>
      <c r="J30" s="127">
        <f t="shared" ref="J30" si="18">J27*J28*J29</f>
        <v>0</v>
      </c>
      <c r="K30" s="127">
        <f t="shared" ref="K30" si="19">K27*K28*K29</f>
        <v>0</v>
      </c>
      <c r="L30" s="127">
        <f t="shared" ref="L30" si="20">L27*L28*L29</f>
        <v>0</v>
      </c>
      <c r="M30" s="127">
        <f t="shared" ref="M30" si="21">M27*M28*M29</f>
        <v>0</v>
      </c>
      <c r="N30" s="127">
        <f t="shared" ref="N30" si="22">N27*N28*N29</f>
        <v>0</v>
      </c>
    </row>
    <row r="31" spans="1:15"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5">
      <c r="A32" s="126" t="str">
        <f>B8</f>
        <v>Product / service 4</v>
      </c>
      <c r="B32" s="126" t="s">
        <v>112</v>
      </c>
      <c r="C32" s="126">
        <f>'SALES and PRICE'!C28</f>
        <v>0</v>
      </c>
      <c r="D32" s="126">
        <f>'SALES and PRICE'!D28</f>
        <v>0</v>
      </c>
      <c r="E32" s="126">
        <f>'SALES and PRICE'!E28</f>
        <v>0</v>
      </c>
      <c r="F32" s="126">
        <f>'SALES and PRICE'!F28</f>
        <v>0</v>
      </c>
      <c r="G32" s="126">
        <f>'SALES and PRICE'!G28</f>
        <v>0</v>
      </c>
      <c r="H32" s="126">
        <f>'SALES and PRICE'!H28</f>
        <v>0</v>
      </c>
      <c r="I32" s="126">
        <f>'SALES and PRICE'!I28</f>
        <v>0</v>
      </c>
      <c r="J32" s="126">
        <f>'SALES and PRICE'!J28</f>
        <v>0</v>
      </c>
      <c r="K32" s="126">
        <f>'SALES and PRICE'!K28</f>
        <v>0</v>
      </c>
      <c r="L32" s="126">
        <f>'SALES and PRICE'!L28</f>
        <v>0</v>
      </c>
      <c r="M32" s="126">
        <f>'SALES and PRICE'!M28</f>
        <v>0</v>
      </c>
      <c r="N32" s="126">
        <f>'SALES and PRICE'!N28</f>
        <v>0</v>
      </c>
    </row>
    <row r="33" spans="1:14">
      <c r="B33" s="126" t="s">
        <v>246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1:14">
      <c r="B34" s="126" t="s">
        <v>248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1:14">
      <c r="B35" s="126" t="s">
        <v>249</v>
      </c>
      <c r="C35" s="127">
        <f>C32*C33*C34</f>
        <v>0</v>
      </c>
      <c r="D35" s="127">
        <f t="shared" ref="D35" si="23">D32*D33*D34</f>
        <v>0</v>
      </c>
      <c r="E35" s="127">
        <f t="shared" ref="E35" si="24">E32*E33*E34</f>
        <v>0</v>
      </c>
      <c r="F35" s="127">
        <f t="shared" ref="F35" si="25">F32*F33*F34</f>
        <v>0</v>
      </c>
      <c r="G35" s="127">
        <f t="shared" ref="G35" si="26">G32*G33*G34</f>
        <v>0</v>
      </c>
      <c r="H35" s="127">
        <f t="shared" ref="H35" si="27">H32*H33*H34</f>
        <v>0</v>
      </c>
      <c r="I35" s="127">
        <f t="shared" ref="I35" si="28">I32*I33*I34</f>
        <v>0</v>
      </c>
      <c r="J35" s="127">
        <f t="shared" ref="J35" si="29">J32*J33*J34</f>
        <v>0</v>
      </c>
      <c r="K35" s="127">
        <f t="shared" ref="K35" si="30">K32*K33*K34</f>
        <v>0</v>
      </c>
      <c r="L35" s="127">
        <f t="shared" ref="L35" si="31">L32*L33*L34</f>
        <v>0</v>
      </c>
      <c r="M35" s="127">
        <f t="shared" ref="M35" si="32">M32*M33*M34</f>
        <v>0</v>
      </c>
      <c r="N35" s="127">
        <f t="shared" ref="N35" si="33">N32*N33*N34</f>
        <v>0</v>
      </c>
    </row>
    <row r="36" spans="1:14"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</row>
    <row r="37" spans="1:14">
      <c r="A37" s="126" t="str">
        <f>B9</f>
        <v>Product / service 5</v>
      </c>
      <c r="B37" s="126" t="s">
        <v>112</v>
      </c>
      <c r="C37" s="126">
        <f>'SALES and PRICE'!C32</f>
        <v>0</v>
      </c>
      <c r="D37" s="126">
        <f>'SALES and PRICE'!D32</f>
        <v>0</v>
      </c>
      <c r="E37" s="126">
        <f>'SALES and PRICE'!E32</f>
        <v>0</v>
      </c>
      <c r="F37" s="126">
        <f>'SALES and PRICE'!F32</f>
        <v>0</v>
      </c>
      <c r="G37" s="126">
        <f>'SALES and PRICE'!G32</f>
        <v>0</v>
      </c>
      <c r="H37" s="126">
        <f>'SALES and PRICE'!H32</f>
        <v>0</v>
      </c>
      <c r="I37" s="126">
        <f>'SALES and PRICE'!I32</f>
        <v>0</v>
      </c>
      <c r="J37" s="126">
        <f>'SALES and PRICE'!J32</f>
        <v>0</v>
      </c>
      <c r="K37" s="126">
        <f>'SALES and PRICE'!K32</f>
        <v>0</v>
      </c>
      <c r="L37" s="126">
        <f>'SALES and PRICE'!L32</f>
        <v>0</v>
      </c>
      <c r="M37" s="126">
        <f>'SALES and PRICE'!M32</f>
        <v>0</v>
      </c>
      <c r="N37" s="126">
        <f>'SALES and PRICE'!N32</f>
        <v>0</v>
      </c>
    </row>
    <row r="38" spans="1:14">
      <c r="B38" s="126" t="s">
        <v>246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1:14">
      <c r="B39" s="126" t="s">
        <v>248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1:14">
      <c r="B40" s="126" t="s">
        <v>249</v>
      </c>
      <c r="C40" s="127">
        <f>C37*C38*C39</f>
        <v>0</v>
      </c>
      <c r="D40" s="127">
        <f t="shared" ref="D40" si="34">D37*D38*D39</f>
        <v>0</v>
      </c>
      <c r="E40" s="127">
        <f t="shared" ref="E40" si="35">E37*E38*E39</f>
        <v>0</v>
      </c>
      <c r="F40" s="127">
        <f t="shared" ref="F40" si="36">F37*F38*F39</f>
        <v>0</v>
      </c>
      <c r="G40" s="127">
        <f t="shared" ref="G40" si="37">G37*G38*G39</f>
        <v>0</v>
      </c>
      <c r="H40" s="127">
        <f t="shared" ref="H40" si="38">H37*H38*H39</f>
        <v>0</v>
      </c>
      <c r="I40" s="127">
        <f t="shared" ref="I40" si="39">I37*I38*I39</f>
        <v>0</v>
      </c>
      <c r="J40" s="127">
        <f t="shared" ref="J40" si="40">J37*J38*J39</f>
        <v>0</v>
      </c>
      <c r="K40" s="127">
        <f t="shared" ref="K40" si="41">K37*K38*K39</f>
        <v>0</v>
      </c>
      <c r="L40" s="127">
        <f t="shared" ref="L40" si="42">L37*L38*L39</f>
        <v>0</v>
      </c>
      <c r="M40" s="127">
        <f t="shared" ref="M40" si="43">M37*M38*M39</f>
        <v>0</v>
      </c>
      <c r="N40" s="127">
        <f t="shared" ref="N40" si="44">N37*N38*N39</f>
        <v>0</v>
      </c>
    </row>
    <row r="41" spans="1:14"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</row>
    <row r="42" spans="1:14">
      <c r="A42" s="126" t="str">
        <f>B10</f>
        <v>Product / service 6</v>
      </c>
      <c r="B42" s="126" t="s">
        <v>112</v>
      </c>
      <c r="C42" s="126">
        <f>'SALES and PRICE'!C36</f>
        <v>0</v>
      </c>
      <c r="D42" s="126">
        <f>'SALES and PRICE'!D36</f>
        <v>0</v>
      </c>
      <c r="E42" s="126">
        <f>'SALES and PRICE'!E36</f>
        <v>0</v>
      </c>
      <c r="F42" s="126">
        <f>'SALES and PRICE'!F36</f>
        <v>0</v>
      </c>
      <c r="G42" s="126">
        <f>'SALES and PRICE'!G36</f>
        <v>0</v>
      </c>
      <c r="H42" s="126">
        <f>'SALES and PRICE'!H36</f>
        <v>0</v>
      </c>
      <c r="I42" s="126">
        <f>'SALES and PRICE'!I36</f>
        <v>0</v>
      </c>
      <c r="J42" s="126">
        <f>'SALES and PRICE'!J36</f>
        <v>0</v>
      </c>
      <c r="K42" s="126">
        <f>'SALES and PRICE'!K36</f>
        <v>0</v>
      </c>
      <c r="L42" s="126">
        <f>'SALES and PRICE'!L36</f>
        <v>0</v>
      </c>
      <c r="M42" s="126">
        <f>'SALES and PRICE'!M36</f>
        <v>0</v>
      </c>
      <c r="N42" s="126">
        <f>'SALES and PRICE'!N36</f>
        <v>0</v>
      </c>
    </row>
    <row r="43" spans="1:14">
      <c r="B43" s="126" t="s">
        <v>246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1:14">
      <c r="B44" s="126" t="s">
        <v>248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</row>
    <row r="45" spans="1:14">
      <c r="B45" s="126" t="s">
        <v>249</v>
      </c>
      <c r="C45" s="127">
        <f>C42*C43*C44</f>
        <v>0</v>
      </c>
      <c r="D45" s="127">
        <f t="shared" ref="D45" si="45">D42*D43*D44</f>
        <v>0</v>
      </c>
      <c r="E45" s="127">
        <f t="shared" ref="E45" si="46">E42*E43*E44</f>
        <v>0</v>
      </c>
      <c r="F45" s="127">
        <f t="shared" ref="F45" si="47">F42*F43*F44</f>
        <v>0</v>
      </c>
      <c r="G45" s="127">
        <f t="shared" ref="G45" si="48">G42*G43*G44</f>
        <v>0</v>
      </c>
      <c r="H45" s="127">
        <f t="shared" ref="H45" si="49">H42*H43*H44</f>
        <v>0</v>
      </c>
      <c r="I45" s="127">
        <f t="shared" ref="I45" si="50">I42*I43*I44</f>
        <v>0</v>
      </c>
      <c r="J45" s="127">
        <f t="shared" ref="J45" si="51">J42*J43*J44</f>
        <v>0</v>
      </c>
      <c r="K45" s="127">
        <f t="shared" ref="K45" si="52">K42*K43*K44</f>
        <v>0</v>
      </c>
      <c r="L45" s="127">
        <f t="shared" ref="L45" si="53">L42*L43*L44</f>
        <v>0</v>
      </c>
      <c r="M45" s="127">
        <f t="shared" ref="M45" si="54">M42*M43*M44</f>
        <v>0</v>
      </c>
      <c r="N45" s="127">
        <f t="shared" ref="N45" si="55">N42*N43*N44</f>
        <v>0</v>
      </c>
    </row>
    <row r="46" spans="1:14"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</row>
    <row r="47" spans="1:14">
      <c r="A47" s="126" t="str">
        <f>B11</f>
        <v>Product / service 7</v>
      </c>
      <c r="B47" s="126" t="s">
        <v>112</v>
      </c>
      <c r="C47" s="126">
        <f>'SALES and PRICE'!C40</f>
        <v>0</v>
      </c>
      <c r="D47" s="126">
        <f>'SALES and PRICE'!D40</f>
        <v>0</v>
      </c>
      <c r="E47" s="126">
        <f>'SALES and PRICE'!E40</f>
        <v>0</v>
      </c>
      <c r="F47" s="126">
        <f>'SALES and PRICE'!F40</f>
        <v>0</v>
      </c>
      <c r="G47" s="126">
        <f>'SALES and PRICE'!G40</f>
        <v>0</v>
      </c>
      <c r="H47" s="126">
        <f>'SALES and PRICE'!H40</f>
        <v>0</v>
      </c>
      <c r="I47" s="126">
        <f>'SALES and PRICE'!I40</f>
        <v>0</v>
      </c>
      <c r="J47" s="126">
        <f>'SALES and PRICE'!J40</f>
        <v>0</v>
      </c>
      <c r="K47" s="126">
        <f>'SALES and PRICE'!K40</f>
        <v>0</v>
      </c>
      <c r="L47" s="126">
        <f>'SALES and PRICE'!L40</f>
        <v>0</v>
      </c>
      <c r="M47" s="126">
        <f>'SALES and PRICE'!M40</f>
        <v>0</v>
      </c>
      <c r="N47" s="126">
        <f>'SALES and PRICE'!N40</f>
        <v>0</v>
      </c>
    </row>
    <row r="48" spans="1:14">
      <c r="B48" s="126" t="s">
        <v>246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</row>
    <row r="49" spans="1:14">
      <c r="B49" s="126" t="s">
        <v>248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>
      <c r="B50" s="126" t="s">
        <v>249</v>
      </c>
      <c r="C50" s="127">
        <f>C47*C48*C49</f>
        <v>0</v>
      </c>
      <c r="D50" s="127">
        <f t="shared" ref="D50" si="56">D47*D48*D49</f>
        <v>0</v>
      </c>
      <c r="E50" s="127">
        <f t="shared" ref="E50" si="57">E47*E48*E49</f>
        <v>0</v>
      </c>
      <c r="F50" s="127">
        <f t="shared" ref="F50" si="58">F47*F48*F49</f>
        <v>0</v>
      </c>
      <c r="G50" s="127">
        <f t="shared" ref="G50" si="59">G47*G48*G49</f>
        <v>0</v>
      </c>
      <c r="H50" s="127">
        <f t="shared" ref="H50" si="60">H47*H48*H49</f>
        <v>0</v>
      </c>
      <c r="I50" s="127">
        <f t="shared" ref="I50" si="61">I47*I48*I49</f>
        <v>0</v>
      </c>
      <c r="J50" s="127">
        <f t="shared" ref="J50" si="62">J47*J48*J49</f>
        <v>0</v>
      </c>
      <c r="K50" s="127">
        <f t="shared" ref="K50" si="63">K47*K48*K49</f>
        <v>0</v>
      </c>
      <c r="L50" s="127">
        <f t="shared" ref="L50" si="64">L47*L48*L49</f>
        <v>0</v>
      </c>
      <c r="M50" s="127">
        <f t="shared" ref="M50" si="65">M47*M48*M49</f>
        <v>0</v>
      </c>
      <c r="N50" s="127">
        <f t="shared" ref="N50" si="66">N47*N48*N49</f>
        <v>0</v>
      </c>
    </row>
    <row r="51" spans="1:14"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</row>
    <row r="52" spans="1:14">
      <c r="A52" s="126" t="str">
        <f>B12</f>
        <v>Product / service 8</v>
      </c>
      <c r="B52" s="126" t="s">
        <v>112</v>
      </c>
      <c r="C52" s="126">
        <f>'SALES and PRICE'!C44</f>
        <v>0</v>
      </c>
      <c r="D52" s="126">
        <f>'SALES and PRICE'!D44</f>
        <v>0</v>
      </c>
      <c r="E52" s="126">
        <f>'SALES and PRICE'!E44</f>
        <v>0</v>
      </c>
      <c r="F52" s="126">
        <f>'SALES and PRICE'!F44</f>
        <v>0</v>
      </c>
      <c r="G52" s="126">
        <f>'SALES and PRICE'!G44</f>
        <v>0</v>
      </c>
      <c r="H52" s="126">
        <f>'SALES and PRICE'!H44</f>
        <v>0</v>
      </c>
      <c r="I52" s="126">
        <f>'SALES and PRICE'!I44</f>
        <v>0</v>
      </c>
      <c r="J52" s="126">
        <f>'SALES and PRICE'!J44</f>
        <v>0</v>
      </c>
      <c r="K52" s="126">
        <f>'SALES and PRICE'!K44</f>
        <v>0</v>
      </c>
      <c r="L52" s="126">
        <f>'SALES and PRICE'!L44</f>
        <v>0</v>
      </c>
      <c r="M52" s="126">
        <f>'SALES and PRICE'!M44</f>
        <v>0</v>
      </c>
      <c r="N52" s="126">
        <f>'SALES and PRICE'!N44</f>
        <v>0</v>
      </c>
    </row>
    <row r="53" spans="1:14">
      <c r="B53" s="126" t="s">
        <v>246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</row>
    <row r="54" spans="1:14">
      <c r="B54" s="126" t="s">
        <v>248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spans="1:14">
      <c r="B55" s="126" t="s">
        <v>249</v>
      </c>
      <c r="C55" s="127">
        <f>C52*C53*C54</f>
        <v>0</v>
      </c>
      <c r="D55" s="127">
        <f t="shared" ref="D55" si="67">D52*D53*D54</f>
        <v>0</v>
      </c>
      <c r="E55" s="127">
        <f t="shared" ref="E55" si="68">E52*E53*E54</f>
        <v>0</v>
      </c>
      <c r="F55" s="127">
        <f t="shared" ref="F55" si="69">F52*F53*F54</f>
        <v>0</v>
      </c>
      <c r="G55" s="127">
        <f t="shared" ref="G55" si="70">G52*G53*G54</f>
        <v>0</v>
      </c>
      <c r="H55" s="127">
        <f t="shared" ref="H55" si="71">H52*H53*H54</f>
        <v>0</v>
      </c>
      <c r="I55" s="127">
        <f t="shared" ref="I55" si="72">I52*I53*I54</f>
        <v>0</v>
      </c>
      <c r="J55" s="127">
        <f t="shared" ref="J55" si="73">J52*J53*J54</f>
        <v>0</v>
      </c>
      <c r="K55" s="127">
        <f t="shared" ref="K55" si="74">K52*K53*K54</f>
        <v>0</v>
      </c>
      <c r="L55" s="127">
        <f t="shared" ref="L55" si="75">L52*L53*L54</f>
        <v>0</v>
      </c>
      <c r="M55" s="127">
        <f t="shared" ref="M55" si="76">M52*M53*M54</f>
        <v>0</v>
      </c>
      <c r="N55" s="127">
        <f t="shared" ref="N55" si="77">N52*N53*N54</f>
        <v>0</v>
      </c>
    </row>
    <row r="57" spans="1:14" s="121" customFormat="1">
      <c r="A57" s="121" t="s">
        <v>250</v>
      </c>
      <c r="C57" s="134">
        <f>C55+C50+C45+C40+C35+C30+C25+C20</f>
        <v>0</v>
      </c>
      <c r="D57" s="134">
        <f t="shared" ref="D57:N57" si="78">D55+D50+D45+D40+D35+D30+D25+D20</f>
        <v>0</v>
      </c>
      <c r="E57" s="134">
        <f t="shared" si="78"/>
        <v>0</v>
      </c>
      <c r="F57" s="134">
        <f t="shared" si="78"/>
        <v>0</v>
      </c>
      <c r="G57" s="134">
        <f t="shared" si="78"/>
        <v>0</v>
      </c>
      <c r="H57" s="134">
        <f t="shared" si="78"/>
        <v>0</v>
      </c>
      <c r="I57" s="134">
        <f t="shared" si="78"/>
        <v>0</v>
      </c>
      <c r="J57" s="134">
        <f t="shared" si="78"/>
        <v>0</v>
      </c>
      <c r="K57" s="134">
        <f t="shared" si="78"/>
        <v>0</v>
      </c>
      <c r="L57" s="134">
        <f t="shared" si="78"/>
        <v>0</v>
      </c>
      <c r="M57" s="134">
        <f t="shared" si="78"/>
        <v>0</v>
      </c>
      <c r="N57" s="134">
        <f t="shared" si="7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625D-B1E3-3442-8DA3-2C162C3B4C30}">
  <dimension ref="A1:F27"/>
  <sheetViews>
    <sheetView workbookViewId="0">
      <selection activeCell="A2" sqref="A2"/>
    </sheetView>
  </sheetViews>
  <sheetFormatPr defaultColWidth="8.85546875" defaultRowHeight="15"/>
  <cols>
    <col min="1" max="1" width="22" customWidth="1"/>
    <col min="2" max="2" width="36.85546875" customWidth="1"/>
    <col min="3" max="3" width="23.7109375" customWidth="1"/>
    <col min="4" max="4" width="11.7109375" style="119" customWidth="1"/>
  </cols>
  <sheetData>
    <row r="1" spans="1:6" ht="26.25">
      <c r="A1" s="144" t="s">
        <v>46</v>
      </c>
    </row>
    <row r="2" spans="1:6" ht="24">
      <c r="A2" s="122"/>
    </row>
    <row r="3" spans="1:6" s="123" customFormat="1" ht="15.75">
      <c r="A3" s="124" t="s">
        <v>47</v>
      </c>
      <c r="B3" s="124" t="s">
        <v>48</v>
      </c>
      <c r="C3" s="124" t="s">
        <v>49</v>
      </c>
      <c r="D3" s="125" t="s">
        <v>50</v>
      </c>
      <c r="E3" s="124"/>
      <c r="F3" s="124"/>
    </row>
    <row r="4" spans="1:6" ht="15.75">
      <c r="A4" s="126" t="s">
        <v>51</v>
      </c>
      <c r="B4" s="126"/>
      <c r="C4" s="126"/>
      <c r="D4" s="127"/>
      <c r="E4" s="126"/>
      <c r="F4" s="126"/>
    </row>
    <row r="5" spans="1:6" ht="15.75">
      <c r="A5" s="126" t="s">
        <v>52</v>
      </c>
      <c r="B5" s="126" t="s">
        <v>53</v>
      </c>
      <c r="C5" s="126" t="s">
        <v>54</v>
      </c>
      <c r="D5" s="127">
        <f>478.8+120</f>
        <v>598.79999999999995</v>
      </c>
      <c r="E5" s="126"/>
      <c r="F5" s="126"/>
    </row>
    <row r="6" spans="1:6" ht="15.75">
      <c r="A6" s="126" t="s">
        <v>55</v>
      </c>
      <c r="B6" s="126"/>
      <c r="C6" s="126"/>
      <c r="D6" s="127"/>
      <c r="E6" s="126"/>
      <c r="F6" s="126"/>
    </row>
    <row r="7" spans="1:6" ht="15.75">
      <c r="A7" s="126" t="s">
        <v>56</v>
      </c>
      <c r="B7" s="126" t="s">
        <v>57</v>
      </c>
      <c r="C7" s="126" t="s">
        <v>58</v>
      </c>
      <c r="D7" s="127">
        <v>150</v>
      </c>
      <c r="E7" s="126"/>
      <c r="F7" s="126"/>
    </row>
    <row r="8" spans="1:6" ht="15.75">
      <c r="A8" s="126" t="s">
        <v>59</v>
      </c>
      <c r="B8" s="126"/>
      <c r="C8" s="126"/>
      <c r="D8" s="127"/>
      <c r="E8" s="126"/>
      <c r="F8" s="126"/>
    </row>
    <row r="9" spans="1:6" ht="15.75">
      <c r="A9" s="126" t="s">
        <v>60</v>
      </c>
      <c r="B9" s="126"/>
      <c r="C9" s="126"/>
      <c r="D9" s="127"/>
      <c r="E9" s="126"/>
      <c r="F9" s="126"/>
    </row>
    <row r="10" spans="1:6" ht="15.75">
      <c r="A10" s="126" t="s">
        <v>61</v>
      </c>
      <c r="B10" s="126"/>
      <c r="C10" s="126"/>
      <c r="D10" s="127"/>
      <c r="E10" s="126"/>
      <c r="F10" s="126"/>
    </row>
    <row r="11" spans="1:6" ht="15.75">
      <c r="A11" s="126" t="s">
        <v>62</v>
      </c>
      <c r="B11" s="126" t="s">
        <v>63</v>
      </c>
      <c r="C11" s="126" t="s">
        <v>64</v>
      </c>
      <c r="D11" s="127">
        <f>4*45</f>
        <v>180</v>
      </c>
      <c r="E11" s="126"/>
      <c r="F11" s="126"/>
    </row>
    <row r="12" spans="1:6" ht="15.75">
      <c r="A12" s="126" t="s">
        <v>65</v>
      </c>
      <c r="B12" s="126" t="s">
        <v>66</v>
      </c>
      <c r="C12" s="126" t="s">
        <v>67</v>
      </c>
      <c r="D12" s="127">
        <v>150</v>
      </c>
      <c r="E12" s="126"/>
      <c r="F12" s="126"/>
    </row>
    <row r="13" spans="1:6" ht="15.75">
      <c r="A13" s="126"/>
      <c r="B13" s="126"/>
      <c r="C13" s="126"/>
      <c r="D13" s="127"/>
      <c r="E13" s="126"/>
      <c r="F13" s="126"/>
    </row>
    <row r="14" spans="1:6" ht="15.75">
      <c r="A14" s="126"/>
      <c r="B14" s="126"/>
      <c r="C14" s="126"/>
      <c r="D14" s="128">
        <f>SUM(D4:D13)</f>
        <v>1078.8</v>
      </c>
      <c r="E14" s="126"/>
      <c r="F14" s="126"/>
    </row>
    <row r="15" spans="1:6" ht="15.75">
      <c r="A15" s="126"/>
      <c r="B15" s="126"/>
      <c r="C15" s="126"/>
      <c r="D15" s="127"/>
      <c r="E15" s="126"/>
      <c r="F15" s="126"/>
    </row>
    <row r="16" spans="1:6" ht="15.75">
      <c r="A16" s="126"/>
      <c r="B16" s="126"/>
      <c r="C16" s="126"/>
      <c r="D16" s="127"/>
      <c r="E16" s="126"/>
      <c r="F16" s="126"/>
    </row>
    <row r="17" spans="1:6" ht="15.75">
      <c r="A17" s="126"/>
      <c r="B17" s="126"/>
      <c r="C17" s="126"/>
      <c r="D17" s="127"/>
      <c r="E17" s="126"/>
      <c r="F17" s="126"/>
    </row>
    <row r="18" spans="1:6" ht="15.75">
      <c r="A18" s="126"/>
      <c r="B18" s="126"/>
      <c r="C18" s="126"/>
      <c r="D18" s="127"/>
      <c r="E18" s="126"/>
      <c r="F18" s="126"/>
    </row>
    <row r="19" spans="1:6" ht="15.75">
      <c r="A19" s="126"/>
      <c r="B19" s="126"/>
      <c r="C19" s="126"/>
      <c r="D19" s="127"/>
      <c r="E19" s="126"/>
      <c r="F19" s="126"/>
    </row>
    <row r="20" spans="1:6" ht="15.75">
      <c r="A20" s="126"/>
      <c r="B20" s="126"/>
      <c r="C20" s="126"/>
      <c r="D20" s="127"/>
      <c r="E20" s="126"/>
      <c r="F20" s="126"/>
    </row>
    <row r="21" spans="1:6" ht="15.75">
      <c r="A21" s="126"/>
      <c r="B21" s="126"/>
      <c r="C21" s="126"/>
      <c r="D21" s="127"/>
      <c r="E21" s="126"/>
      <c r="F21" s="126"/>
    </row>
    <row r="22" spans="1:6" ht="15.75">
      <c r="A22" s="126"/>
      <c r="B22" s="126"/>
      <c r="C22" s="126"/>
      <c r="D22" s="127"/>
      <c r="E22" s="126"/>
      <c r="F22" s="126"/>
    </row>
    <row r="23" spans="1:6" ht="15.75">
      <c r="A23" s="126"/>
      <c r="B23" s="126"/>
      <c r="C23" s="126"/>
      <c r="D23" s="127"/>
      <c r="E23" s="126"/>
      <c r="F23" s="126"/>
    </row>
    <row r="24" spans="1:6" ht="15.75">
      <c r="A24" s="126"/>
      <c r="B24" s="126"/>
      <c r="C24" s="126"/>
      <c r="D24" s="127"/>
      <c r="E24" s="126"/>
      <c r="F24" s="126"/>
    </row>
    <row r="25" spans="1:6" ht="15.75">
      <c r="A25" s="126"/>
      <c r="B25" s="126"/>
      <c r="C25" s="126"/>
      <c r="D25" s="127"/>
      <c r="E25" s="126"/>
      <c r="F25" s="126"/>
    </row>
    <row r="26" spans="1:6" ht="15.75">
      <c r="A26" s="126"/>
      <c r="B26" s="126"/>
      <c r="C26" s="126"/>
      <c r="D26" s="127"/>
      <c r="E26" s="126"/>
      <c r="F26" s="126"/>
    </row>
    <row r="27" spans="1:6" ht="15.75">
      <c r="A27" s="126"/>
      <c r="B27" s="126"/>
      <c r="C27" s="126"/>
      <c r="D27" s="127"/>
      <c r="E27" s="126"/>
      <c r="F27" s="1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34C8-14C7-4CCC-83AA-DD158C3D7D41}">
  <dimension ref="A1:R57"/>
  <sheetViews>
    <sheetView workbookViewId="0">
      <selection activeCell="E29" sqref="E29"/>
    </sheetView>
  </sheetViews>
  <sheetFormatPr defaultColWidth="8.85546875" defaultRowHeight="15.75"/>
  <cols>
    <col min="1" max="1" width="26" style="126" customWidth="1"/>
    <col min="2" max="2" width="29.7109375" style="126" customWidth="1"/>
    <col min="3" max="16" width="8.85546875" style="126"/>
    <col min="17" max="17" width="12.42578125" style="126" customWidth="1"/>
    <col min="18" max="16384" width="8.85546875" style="126"/>
  </cols>
  <sheetData>
    <row r="1" spans="1:18" ht="26.25">
      <c r="A1" s="129" t="s">
        <v>68</v>
      </c>
      <c r="B1" s="121" t="s">
        <v>69</v>
      </c>
      <c r="F1" s="126" t="s">
        <v>70</v>
      </c>
      <c r="G1" s="126" t="s">
        <v>70</v>
      </c>
      <c r="H1" s="126" t="s">
        <v>70</v>
      </c>
      <c r="I1" s="126" t="s">
        <v>70</v>
      </c>
      <c r="J1" s="126" t="s">
        <v>70</v>
      </c>
      <c r="K1" s="126" t="s">
        <v>70</v>
      </c>
      <c r="L1" s="126" t="s">
        <v>70</v>
      </c>
      <c r="M1" s="126" t="s">
        <v>70</v>
      </c>
      <c r="N1" s="126" t="s">
        <v>70</v>
      </c>
      <c r="P1" s="121" t="s">
        <v>71</v>
      </c>
    </row>
    <row r="2" spans="1:18">
      <c r="A2" s="121"/>
      <c r="B2" s="126" t="s">
        <v>72</v>
      </c>
    </row>
    <row r="3" spans="1:18">
      <c r="O3" s="126">
        <f>A5</f>
        <v>1</v>
      </c>
      <c r="P3" s="126" t="str">
        <f>B5</f>
        <v>Product / service 1</v>
      </c>
      <c r="Q3" s="130"/>
    </row>
    <row r="4" spans="1:18">
      <c r="A4" s="126" t="s">
        <v>73</v>
      </c>
      <c r="Q4" s="126" t="s">
        <v>74</v>
      </c>
      <c r="R4" s="131"/>
    </row>
    <row r="5" spans="1:18">
      <c r="A5" s="126">
        <f>'SALES and PRICE'!A4</f>
        <v>1</v>
      </c>
      <c r="B5" s="135" t="s">
        <v>75</v>
      </c>
      <c r="D5" s="126" t="s">
        <v>76</v>
      </c>
      <c r="Q5" s="126" t="s">
        <v>77</v>
      </c>
      <c r="R5" s="131"/>
    </row>
    <row r="6" spans="1:18">
      <c r="A6" s="126">
        <f>'SALES and PRICE'!A5</f>
        <v>2</v>
      </c>
      <c r="B6" s="135" t="s">
        <v>78</v>
      </c>
      <c r="Q6" s="126" t="s">
        <v>79</v>
      </c>
      <c r="R6" s="131"/>
    </row>
    <row r="7" spans="1:18">
      <c r="A7" s="126">
        <f>'SALES and PRICE'!A6</f>
        <v>3</v>
      </c>
      <c r="B7" s="135" t="s">
        <v>80</v>
      </c>
      <c r="D7" s="126" t="s">
        <v>81</v>
      </c>
      <c r="Q7" s="126" t="s">
        <v>79</v>
      </c>
      <c r="R7" s="131"/>
    </row>
    <row r="8" spans="1:18">
      <c r="A8" s="126">
        <f>'SALES and PRICE'!A7</f>
        <v>4</v>
      </c>
      <c r="B8" s="135" t="s">
        <v>82</v>
      </c>
      <c r="R8" s="132">
        <f>SUM(R4:R7)</f>
        <v>0</v>
      </c>
    </row>
    <row r="9" spans="1:18">
      <c r="A9" s="126">
        <f>'SALES and PRICE'!A8</f>
        <v>5</v>
      </c>
      <c r="B9" s="135" t="s">
        <v>83</v>
      </c>
      <c r="D9" s="126" t="s">
        <v>84</v>
      </c>
    </row>
    <row r="10" spans="1:18">
      <c r="A10" s="126">
        <f>'SALES and PRICE'!A9</f>
        <v>6</v>
      </c>
      <c r="B10" s="135" t="s">
        <v>85</v>
      </c>
      <c r="O10" s="126">
        <f>A6</f>
        <v>2</v>
      </c>
      <c r="P10" s="126" t="str">
        <f>B6</f>
        <v>Product / service 2</v>
      </c>
    </row>
    <row r="11" spans="1:18">
      <c r="A11" s="126">
        <f>'SALES and PRICE'!A10</f>
        <v>7</v>
      </c>
      <c r="B11" s="135" t="s">
        <v>86</v>
      </c>
      <c r="Q11" s="126" t="s">
        <v>74</v>
      </c>
      <c r="R11" s="131"/>
    </row>
    <row r="12" spans="1:18">
      <c r="A12" s="126">
        <f>'SALES and PRICE'!A11</f>
        <v>8</v>
      </c>
      <c r="B12" s="135" t="s">
        <v>87</v>
      </c>
      <c r="Q12" s="126" t="s">
        <v>77</v>
      </c>
      <c r="R12" s="131"/>
    </row>
    <row r="13" spans="1:18">
      <c r="Q13" s="126" t="s">
        <v>79</v>
      </c>
      <c r="R13" s="131"/>
    </row>
    <row r="14" spans="1:18">
      <c r="C14" s="136" t="s">
        <v>88</v>
      </c>
      <c r="D14" s="136" t="s">
        <v>89</v>
      </c>
      <c r="E14" s="136" t="s">
        <v>90</v>
      </c>
      <c r="F14" s="136" t="s">
        <v>91</v>
      </c>
      <c r="G14" s="136" t="s">
        <v>92</v>
      </c>
      <c r="H14" s="136" t="s">
        <v>93</v>
      </c>
      <c r="I14" s="136" t="s">
        <v>94</v>
      </c>
      <c r="J14" s="136" t="s">
        <v>95</v>
      </c>
      <c r="K14" s="136" t="s">
        <v>96</v>
      </c>
      <c r="L14" s="136" t="s">
        <v>97</v>
      </c>
      <c r="M14" s="136" t="s">
        <v>98</v>
      </c>
      <c r="N14" s="136" t="s">
        <v>99</v>
      </c>
      <c r="Q14" s="126" t="s">
        <v>79</v>
      </c>
      <c r="R14" s="131"/>
    </row>
    <row r="15" spans="1:18">
      <c r="C15" s="133" t="s">
        <v>100</v>
      </c>
      <c r="D15" s="133" t="s">
        <v>101</v>
      </c>
      <c r="E15" s="133" t="s">
        <v>102</v>
      </c>
      <c r="F15" s="133" t="s">
        <v>103</v>
      </c>
      <c r="G15" s="133" t="s">
        <v>104</v>
      </c>
      <c r="H15" s="133" t="s">
        <v>105</v>
      </c>
      <c r="I15" s="133" t="s">
        <v>106</v>
      </c>
      <c r="J15" s="133" t="s">
        <v>107</v>
      </c>
      <c r="K15" s="133" t="s">
        <v>108</v>
      </c>
      <c r="L15" s="133" t="s">
        <v>109</v>
      </c>
      <c r="M15" s="133" t="s">
        <v>110</v>
      </c>
      <c r="N15" s="133" t="s">
        <v>111</v>
      </c>
      <c r="R15" s="132">
        <f>SUM(R11:R14)</f>
        <v>0</v>
      </c>
    </row>
    <row r="16" spans="1:18">
      <c r="A16" s="126" t="s">
        <v>68</v>
      </c>
    </row>
    <row r="17" spans="1:18">
      <c r="A17" s="126" t="str">
        <f>B5</f>
        <v>Product / service 1</v>
      </c>
      <c r="B17" s="126" t="s">
        <v>112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26">
        <f>A7</f>
        <v>3</v>
      </c>
      <c r="P17" s="126" t="str">
        <f>B7</f>
        <v>Product / service 3</v>
      </c>
    </row>
    <row r="18" spans="1:18">
      <c r="B18" s="126" t="s">
        <v>113</v>
      </c>
      <c r="C18" s="127">
        <f>$R$8</f>
        <v>0</v>
      </c>
      <c r="D18" s="127">
        <f t="shared" ref="D18:N18" si="0">$R$8</f>
        <v>0</v>
      </c>
      <c r="E18" s="127">
        <f t="shared" si="0"/>
        <v>0</v>
      </c>
      <c r="F18" s="127">
        <f t="shared" si="0"/>
        <v>0</v>
      </c>
      <c r="G18" s="127">
        <f t="shared" si="0"/>
        <v>0</v>
      </c>
      <c r="H18" s="127">
        <f t="shared" si="0"/>
        <v>0</v>
      </c>
      <c r="I18" s="127">
        <f t="shared" si="0"/>
        <v>0</v>
      </c>
      <c r="J18" s="127">
        <f t="shared" si="0"/>
        <v>0</v>
      </c>
      <c r="K18" s="127">
        <f t="shared" si="0"/>
        <v>0</v>
      </c>
      <c r="L18" s="127">
        <f t="shared" si="0"/>
        <v>0</v>
      </c>
      <c r="M18" s="127">
        <f t="shared" si="0"/>
        <v>0</v>
      </c>
      <c r="N18" s="127">
        <f t="shared" si="0"/>
        <v>0</v>
      </c>
      <c r="Q18" s="126" t="s">
        <v>74</v>
      </c>
      <c r="R18" s="131"/>
    </row>
    <row r="19" spans="1:18">
      <c r="B19" s="126" t="s">
        <v>114</v>
      </c>
      <c r="C19" s="127">
        <f>C17*C18</f>
        <v>0</v>
      </c>
      <c r="D19" s="127">
        <f t="shared" ref="D19:N19" si="1">D17*D18</f>
        <v>0</v>
      </c>
      <c r="E19" s="127">
        <f t="shared" si="1"/>
        <v>0</v>
      </c>
      <c r="F19" s="127">
        <f t="shared" si="1"/>
        <v>0</v>
      </c>
      <c r="G19" s="127">
        <f t="shared" si="1"/>
        <v>0</v>
      </c>
      <c r="H19" s="127">
        <f t="shared" si="1"/>
        <v>0</v>
      </c>
      <c r="I19" s="127">
        <f t="shared" si="1"/>
        <v>0</v>
      </c>
      <c r="J19" s="127">
        <f t="shared" si="1"/>
        <v>0</v>
      </c>
      <c r="K19" s="127">
        <f t="shared" si="1"/>
        <v>0</v>
      </c>
      <c r="L19" s="127">
        <f t="shared" si="1"/>
        <v>0</v>
      </c>
      <c r="M19" s="127">
        <f t="shared" si="1"/>
        <v>0</v>
      </c>
      <c r="N19" s="127">
        <f t="shared" si="1"/>
        <v>0</v>
      </c>
      <c r="Q19" s="126" t="s">
        <v>79</v>
      </c>
      <c r="R19" s="131"/>
    </row>
    <row r="20" spans="1:18">
      <c r="Q20" s="126" t="s">
        <v>79</v>
      </c>
      <c r="R20" s="131"/>
    </row>
    <row r="21" spans="1:18">
      <c r="A21" s="126" t="str">
        <f>B6</f>
        <v>Product / service 2</v>
      </c>
      <c r="B21" s="126" t="s">
        <v>112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Q21" s="126" t="s">
        <v>79</v>
      </c>
      <c r="R21" s="131"/>
    </row>
    <row r="22" spans="1:18">
      <c r="B22" s="126" t="s">
        <v>112</v>
      </c>
      <c r="C22" s="127">
        <f>$R$15</f>
        <v>0</v>
      </c>
      <c r="D22" s="127">
        <f t="shared" ref="D22:N22" si="2">$R$15</f>
        <v>0</v>
      </c>
      <c r="E22" s="127">
        <f t="shared" si="2"/>
        <v>0</v>
      </c>
      <c r="F22" s="127">
        <f t="shared" si="2"/>
        <v>0</v>
      </c>
      <c r="G22" s="127">
        <f t="shared" si="2"/>
        <v>0</v>
      </c>
      <c r="H22" s="127">
        <f t="shared" si="2"/>
        <v>0</v>
      </c>
      <c r="I22" s="127">
        <f t="shared" si="2"/>
        <v>0</v>
      </c>
      <c r="J22" s="127">
        <f t="shared" si="2"/>
        <v>0</v>
      </c>
      <c r="K22" s="127">
        <f t="shared" si="2"/>
        <v>0</v>
      </c>
      <c r="L22" s="127">
        <f t="shared" si="2"/>
        <v>0</v>
      </c>
      <c r="M22" s="127">
        <f t="shared" si="2"/>
        <v>0</v>
      </c>
      <c r="N22" s="127">
        <f t="shared" si="2"/>
        <v>0</v>
      </c>
      <c r="R22" s="132">
        <f>SUM(R18:R21)</f>
        <v>0</v>
      </c>
    </row>
    <row r="23" spans="1:18">
      <c r="B23" s="126" t="s">
        <v>114</v>
      </c>
      <c r="C23" s="127">
        <f>C21*C22</f>
        <v>0</v>
      </c>
      <c r="D23" s="127">
        <f t="shared" ref="D23:N23" si="3">D21*D22</f>
        <v>0</v>
      </c>
      <c r="E23" s="127">
        <f t="shared" si="3"/>
        <v>0</v>
      </c>
      <c r="F23" s="127">
        <f t="shared" si="3"/>
        <v>0</v>
      </c>
      <c r="G23" s="127">
        <f t="shared" si="3"/>
        <v>0</v>
      </c>
      <c r="H23" s="127">
        <f t="shared" si="3"/>
        <v>0</v>
      </c>
      <c r="I23" s="127">
        <f t="shared" si="3"/>
        <v>0</v>
      </c>
      <c r="J23" s="127">
        <f t="shared" si="3"/>
        <v>0</v>
      </c>
      <c r="K23" s="127">
        <f t="shared" si="3"/>
        <v>0</v>
      </c>
      <c r="L23" s="127">
        <f t="shared" si="3"/>
        <v>0</v>
      </c>
      <c r="M23" s="127">
        <f t="shared" si="3"/>
        <v>0</v>
      </c>
      <c r="N23" s="127">
        <f t="shared" si="3"/>
        <v>0</v>
      </c>
    </row>
    <row r="24" spans="1:18">
      <c r="O24" s="126">
        <f>A8</f>
        <v>4</v>
      </c>
      <c r="P24" s="126" t="str">
        <f>B8</f>
        <v>Product / service 4</v>
      </c>
    </row>
    <row r="25" spans="1:18">
      <c r="A25" s="126" t="str">
        <f>B7</f>
        <v>Product / service 3</v>
      </c>
      <c r="B25" s="126" t="s">
        <v>112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Q25" s="126" t="s">
        <v>47</v>
      </c>
      <c r="R25" s="131"/>
    </row>
    <row r="26" spans="1:18">
      <c r="B26" s="126" t="s">
        <v>113</v>
      </c>
      <c r="C26" s="127">
        <f>$R$22</f>
        <v>0</v>
      </c>
      <c r="D26" s="127">
        <f t="shared" ref="D26:N26" si="4">$R$22</f>
        <v>0</v>
      </c>
      <c r="E26" s="127">
        <f t="shared" si="4"/>
        <v>0</v>
      </c>
      <c r="F26" s="127">
        <f t="shared" si="4"/>
        <v>0</v>
      </c>
      <c r="G26" s="127">
        <f t="shared" si="4"/>
        <v>0</v>
      </c>
      <c r="H26" s="127">
        <f t="shared" si="4"/>
        <v>0</v>
      </c>
      <c r="I26" s="127">
        <f t="shared" si="4"/>
        <v>0</v>
      </c>
      <c r="J26" s="127">
        <f t="shared" si="4"/>
        <v>0</v>
      </c>
      <c r="K26" s="127">
        <f t="shared" si="4"/>
        <v>0</v>
      </c>
      <c r="L26" s="127">
        <f t="shared" si="4"/>
        <v>0</v>
      </c>
      <c r="M26" s="127">
        <f t="shared" si="4"/>
        <v>0</v>
      </c>
      <c r="N26" s="127">
        <f t="shared" si="4"/>
        <v>0</v>
      </c>
      <c r="Q26" s="126" t="s">
        <v>79</v>
      </c>
      <c r="R26" s="131"/>
    </row>
    <row r="27" spans="1:18">
      <c r="B27" s="126" t="s">
        <v>114</v>
      </c>
      <c r="C27" s="127">
        <f>C25*C26</f>
        <v>0</v>
      </c>
      <c r="D27" s="127">
        <f t="shared" ref="D27:N27" si="5">D25*D26</f>
        <v>0</v>
      </c>
      <c r="E27" s="127">
        <f t="shared" si="5"/>
        <v>0</v>
      </c>
      <c r="F27" s="127">
        <f t="shared" si="5"/>
        <v>0</v>
      </c>
      <c r="G27" s="127">
        <f t="shared" si="5"/>
        <v>0</v>
      </c>
      <c r="H27" s="127">
        <f t="shared" si="5"/>
        <v>0</v>
      </c>
      <c r="I27" s="127">
        <f t="shared" si="5"/>
        <v>0</v>
      </c>
      <c r="J27" s="127">
        <f t="shared" si="5"/>
        <v>0</v>
      </c>
      <c r="K27" s="127">
        <f t="shared" si="5"/>
        <v>0</v>
      </c>
      <c r="L27" s="127">
        <f t="shared" si="5"/>
        <v>0</v>
      </c>
      <c r="M27" s="127">
        <f t="shared" si="5"/>
        <v>0</v>
      </c>
      <c r="N27" s="127">
        <f t="shared" si="5"/>
        <v>0</v>
      </c>
      <c r="Q27" s="126" t="s">
        <v>79</v>
      </c>
      <c r="R27" s="131"/>
    </row>
    <row r="28" spans="1:18">
      <c r="Q28" s="126" t="s">
        <v>79</v>
      </c>
      <c r="R28" s="131"/>
    </row>
    <row r="29" spans="1:18">
      <c r="A29" s="126" t="str">
        <f>B8</f>
        <v>Product / service 4</v>
      </c>
      <c r="B29" s="126" t="s">
        <v>112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R29" s="132">
        <f>SUM(R25:R28)</f>
        <v>0</v>
      </c>
    </row>
    <row r="30" spans="1:18">
      <c r="B30" s="126" t="s">
        <v>113</v>
      </c>
      <c r="C30" s="127">
        <f>$R$29</f>
        <v>0</v>
      </c>
      <c r="D30" s="127">
        <f t="shared" ref="D30:N30" si="6">$R$29</f>
        <v>0</v>
      </c>
      <c r="E30" s="127">
        <f t="shared" si="6"/>
        <v>0</v>
      </c>
      <c r="F30" s="127">
        <f t="shared" si="6"/>
        <v>0</v>
      </c>
      <c r="G30" s="127">
        <f t="shared" si="6"/>
        <v>0</v>
      </c>
      <c r="H30" s="127">
        <f t="shared" si="6"/>
        <v>0</v>
      </c>
      <c r="I30" s="127">
        <f t="shared" si="6"/>
        <v>0</v>
      </c>
      <c r="J30" s="127">
        <f t="shared" si="6"/>
        <v>0</v>
      </c>
      <c r="K30" s="127">
        <f t="shared" si="6"/>
        <v>0</v>
      </c>
      <c r="L30" s="127">
        <f t="shared" si="6"/>
        <v>0</v>
      </c>
      <c r="M30" s="127">
        <f t="shared" si="6"/>
        <v>0</v>
      </c>
      <c r="N30" s="127">
        <f t="shared" si="6"/>
        <v>0</v>
      </c>
    </row>
    <row r="31" spans="1:18">
      <c r="B31" s="126" t="s">
        <v>114</v>
      </c>
      <c r="C31" s="127">
        <f>C29*C30</f>
        <v>0</v>
      </c>
      <c r="D31" s="127">
        <f t="shared" ref="D31" si="7">D29*D30</f>
        <v>0</v>
      </c>
      <c r="E31" s="127">
        <f t="shared" ref="E31" si="8">E29*E30</f>
        <v>0</v>
      </c>
      <c r="F31" s="127">
        <f t="shared" ref="F31" si="9">F29*F30</f>
        <v>0</v>
      </c>
      <c r="G31" s="127">
        <f t="shared" ref="G31" si="10">G29*G30</f>
        <v>0</v>
      </c>
      <c r="H31" s="127">
        <f t="shared" ref="H31" si="11">H29*H30</f>
        <v>0</v>
      </c>
      <c r="I31" s="127">
        <f t="shared" ref="I31" si="12">I29*I30</f>
        <v>0</v>
      </c>
      <c r="J31" s="127">
        <f t="shared" ref="J31" si="13">J29*J30</f>
        <v>0</v>
      </c>
      <c r="K31" s="127">
        <f t="shared" ref="K31" si="14">K29*K30</f>
        <v>0</v>
      </c>
      <c r="L31" s="127">
        <f t="shared" ref="L31" si="15">L29*L30</f>
        <v>0</v>
      </c>
      <c r="M31" s="127">
        <f t="shared" ref="M31" si="16">M29*M30</f>
        <v>0</v>
      </c>
      <c r="N31" s="127">
        <f t="shared" ref="N31" si="17">N29*N30</f>
        <v>0</v>
      </c>
      <c r="O31" s="126">
        <f>A9</f>
        <v>5</v>
      </c>
      <c r="P31" s="126" t="str">
        <f>B9</f>
        <v>Product / service 5</v>
      </c>
    </row>
    <row r="32" spans="1:18">
      <c r="Q32" s="126" t="s">
        <v>47</v>
      </c>
      <c r="R32" s="131"/>
    </row>
    <row r="33" spans="1:18">
      <c r="A33" s="126" t="str">
        <f>B9</f>
        <v>Product / service 5</v>
      </c>
      <c r="B33" s="126" t="s">
        <v>112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Q33" s="126" t="s">
        <v>79</v>
      </c>
      <c r="R33" s="131"/>
    </row>
    <row r="34" spans="1:18">
      <c r="B34" s="126" t="s">
        <v>113</v>
      </c>
      <c r="C34" s="127">
        <f>$R$36</f>
        <v>0</v>
      </c>
      <c r="D34" s="127">
        <f t="shared" ref="D34:N34" si="18">$R$36</f>
        <v>0</v>
      </c>
      <c r="E34" s="127">
        <f t="shared" si="18"/>
        <v>0</v>
      </c>
      <c r="F34" s="127">
        <f t="shared" si="18"/>
        <v>0</v>
      </c>
      <c r="G34" s="127">
        <f t="shared" si="18"/>
        <v>0</v>
      </c>
      <c r="H34" s="127">
        <f t="shared" si="18"/>
        <v>0</v>
      </c>
      <c r="I34" s="127">
        <f t="shared" si="18"/>
        <v>0</v>
      </c>
      <c r="J34" s="127">
        <f t="shared" si="18"/>
        <v>0</v>
      </c>
      <c r="K34" s="127">
        <f t="shared" si="18"/>
        <v>0</v>
      </c>
      <c r="L34" s="127">
        <f t="shared" si="18"/>
        <v>0</v>
      </c>
      <c r="M34" s="127">
        <f t="shared" si="18"/>
        <v>0</v>
      </c>
      <c r="N34" s="127">
        <f t="shared" si="18"/>
        <v>0</v>
      </c>
      <c r="Q34" s="126" t="s">
        <v>79</v>
      </c>
      <c r="R34" s="131"/>
    </row>
    <row r="35" spans="1:18">
      <c r="B35" s="126" t="s">
        <v>114</v>
      </c>
      <c r="C35" s="127">
        <f>C33*C34</f>
        <v>0</v>
      </c>
      <c r="D35" s="127">
        <f t="shared" ref="D35" si="19">D33*D34</f>
        <v>0</v>
      </c>
      <c r="E35" s="127">
        <f t="shared" ref="E35" si="20">E33*E34</f>
        <v>0</v>
      </c>
      <c r="F35" s="127">
        <f t="shared" ref="F35" si="21">F33*F34</f>
        <v>0</v>
      </c>
      <c r="G35" s="127">
        <f t="shared" ref="G35" si="22">G33*G34</f>
        <v>0</v>
      </c>
      <c r="H35" s="127">
        <f t="shared" ref="H35" si="23">H33*H34</f>
        <v>0</v>
      </c>
      <c r="I35" s="127">
        <f t="shared" ref="I35" si="24">I33*I34</f>
        <v>0</v>
      </c>
      <c r="J35" s="127">
        <f t="shared" ref="J35" si="25">J33*J34</f>
        <v>0</v>
      </c>
      <c r="K35" s="127">
        <f t="shared" ref="K35" si="26">K33*K34</f>
        <v>0</v>
      </c>
      <c r="L35" s="127">
        <f t="shared" ref="L35" si="27">L33*L34</f>
        <v>0</v>
      </c>
      <c r="M35" s="127">
        <f t="shared" ref="M35" si="28">M33*M34</f>
        <v>0</v>
      </c>
      <c r="N35" s="127">
        <f t="shared" ref="N35" si="29">N33*N34</f>
        <v>0</v>
      </c>
      <c r="Q35" s="126" t="s">
        <v>79</v>
      </c>
      <c r="R35" s="131"/>
    </row>
    <row r="36" spans="1:18">
      <c r="R36" s="132">
        <f>SUM(R32:R35)</f>
        <v>0</v>
      </c>
    </row>
    <row r="37" spans="1:18">
      <c r="A37" s="126" t="str">
        <f>B10</f>
        <v>Product / service 6</v>
      </c>
      <c r="B37" s="126" t="s">
        <v>112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</row>
    <row r="38" spans="1:18">
      <c r="B38" s="126" t="s">
        <v>113</v>
      </c>
      <c r="C38" s="127">
        <f>$R$43</f>
        <v>0</v>
      </c>
      <c r="D38" s="127">
        <f t="shared" ref="D38:N38" si="30">$R$43</f>
        <v>0</v>
      </c>
      <c r="E38" s="127">
        <f t="shared" si="30"/>
        <v>0</v>
      </c>
      <c r="F38" s="127">
        <f t="shared" si="30"/>
        <v>0</v>
      </c>
      <c r="G38" s="127">
        <f t="shared" si="30"/>
        <v>0</v>
      </c>
      <c r="H38" s="127">
        <f t="shared" si="30"/>
        <v>0</v>
      </c>
      <c r="I38" s="127">
        <f t="shared" si="30"/>
        <v>0</v>
      </c>
      <c r="J38" s="127">
        <f t="shared" si="30"/>
        <v>0</v>
      </c>
      <c r="K38" s="127">
        <f t="shared" si="30"/>
        <v>0</v>
      </c>
      <c r="L38" s="127">
        <f t="shared" si="30"/>
        <v>0</v>
      </c>
      <c r="M38" s="127">
        <f t="shared" si="30"/>
        <v>0</v>
      </c>
      <c r="N38" s="127">
        <f t="shared" si="30"/>
        <v>0</v>
      </c>
      <c r="O38" s="126">
        <f>A10</f>
        <v>6</v>
      </c>
      <c r="P38" s="126" t="str">
        <f>B10</f>
        <v>Product / service 6</v>
      </c>
    </row>
    <row r="39" spans="1:18">
      <c r="B39" s="126" t="s">
        <v>114</v>
      </c>
      <c r="C39" s="127">
        <f>C37*C38</f>
        <v>0</v>
      </c>
      <c r="D39" s="127">
        <f t="shared" ref="D39" si="31">D37*D38</f>
        <v>0</v>
      </c>
      <c r="E39" s="127">
        <f t="shared" ref="E39" si="32">E37*E38</f>
        <v>0</v>
      </c>
      <c r="F39" s="127">
        <f t="shared" ref="F39" si="33">F37*F38</f>
        <v>0</v>
      </c>
      <c r="G39" s="127">
        <f t="shared" ref="G39" si="34">G37*G38</f>
        <v>0</v>
      </c>
      <c r="H39" s="127">
        <f t="shared" ref="H39" si="35">H37*H38</f>
        <v>0</v>
      </c>
      <c r="I39" s="127">
        <f t="shared" ref="I39" si="36">I37*I38</f>
        <v>0</v>
      </c>
      <c r="J39" s="127">
        <f t="shared" ref="J39" si="37">J37*J38</f>
        <v>0</v>
      </c>
      <c r="K39" s="127">
        <f t="shared" ref="K39" si="38">K37*K38</f>
        <v>0</v>
      </c>
      <c r="L39" s="127">
        <f t="shared" ref="L39" si="39">L37*L38</f>
        <v>0</v>
      </c>
      <c r="M39" s="127">
        <f t="shared" ref="M39" si="40">M37*M38</f>
        <v>0</v>
      </c>
      <c r="N39" s="127">
        <f t="shared" ref="N39" si="41">N37*N38</f>
        <v>0</v>
      </c>
      <c r="Q39" s="126" t="s">
        <v>47</v>
      </c>
      <c r="R39" s="131"/>
    </row>
    <row r="40" spans="1:18">
      <c r="Q40" s="126" t="s">
        <v>79</v>
      </c>
      <c r="R40" s="131"/>
    </row>
    <row r="41" spans="1:18">
      <c r="A41" s="126" t="str">
        <f>B11</f>
        <v>Product / service 7</v>
      </c>
      <c r="B41" s="126" t="s">
        <v>112</v>
      </c>
      <c r="C41" s="135">
        <v>0</v>
      </c>
      <c r="D41" s="135">
        <v>0</v>
      </c>
      <c r="E41" s="135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Q41" s="126" t="s">
        <v>79</v>
      </c>
      <c r="R41" s="131"/>
    </row>
    <row r="42" spans="1:18">
      <c r="B42" s="126" t="s">
        <v>113</v>
      </c>
      <c r="C42" s="127">
        <f>$R$50</f>
        <v>0</v>
      </c>
      <c r="D42" s="127">
        <f t="shared" ref="D42:N42" si="42">$R$50</f>
        <v>0</v>
      </c>
      <c r="E42" s="127">
        <f t="shared" si="42"/>
        <v>0</v>
      </c>
      <c r="F42" s="127">
        <f t="shared" si="42"/>
        <v>0</v>
      </c>
      <c r="G42" s="127">
        <f t="shared" si="42"/>
        <v>0</v>
      </c>
      <c r="H42" s="127">
        <f t="shared" si="42"/>
        <v>0</v>
      </c>
      <c r="I42" s="127">
        <f t="shared" si="42"/>
        <v>0</v>
      </c>
      <c r="J42" s="127">
        <f t="shared" si="42"/>
        <v>0</v>
      </c>
      <c r="K42" s="127">
        <f t="shared" si="42"/>
        <v>0</v>
      </c>
      <c r="L42" s="127">
        <f t="shared" si="42"/>
        <v>0</v>
      </c>
      <c r="M42" s="127">
        <f t="shared" si="42"/>
        <v>0</v>
      </c>
      <c r="N42" s="127">
        <f t="shared" si="42"/>
        <v>0</v>
      </c>
      <c r="Q42" s="126" t="s">
        <v>79</v>
      </c>
      <c r="R42" s="131"/>
    </row>
    <row r="43" spans="1:18">
      <c r="B43" s="126" t="s">
        <v>114</v>
      </c>
      <c r="C43" s="127">
        <f>C41*C42</f>
        <v>0</v>
      </c>
      <c r="D43" s="127">
        <f t="shared" ref="D43" si="43">D41*D42</f>
        <v>0</v>
      </c>
      <c r="E43" s="127">
        <f t="shared" ref="E43" si="44">E41*E42</f>
        <v>0</v>
      </c>
      <c r="F43" s="127">
        <f t="shared" ref="F43" si="45">F41*F42</f>
        <v>0</v>
      </c>
      <c r="G43" s="127">
        <f t="shared" ref="G43" si="46">G41*G42</f>
        <v>0</v>
      </c>
      <c r="H43" s="127">
        <f t="shared" ref="H43" si="47">H41*H42</f>
        <v>0</v>
      </c>
      <c r="I43" s="127">
        <f t="shared" ref="I43" si="48">I41*I42</f>
        <v>0</v>
      </c>
      <c r="J43" s="127">
        <f t="shared" ref="J43" si="49">J41*J42</f>
        <v>0</v>
      </c>
      <c r="K43" s="127">
        <f t="shared" ref="K43" si="50">K41*K42</f>
        <v>0</v>
      </c>
      <c r="L43" s="127">
        <f t="shared" ref="L43" si="51">L41*L42</f>
        <v>0</v>
      </c>
      <c r="M43" s="127">
        <f t="shared" ref="M43" si="52">M41*M42</f>
        <v>0</v>
      </c>
      <c r="N43" s="127">
        <f t="shared" ref="N43" si="53">N41*N42</f>
        <v>0</v>
      </c>
      <c r="R43" s="132">
        <f>SUM(R39:R42)</f>
        <v>0</v>
      </c>
    </row>
    <row r="45" spans="1:18">
      <c r="A45" s="126" t="str">
        <f>B12</f>
        <v>Product / service 8</v>
      </c>
      <c r="B45" s="126" t="s">
        <v>112</v>
      </c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26">
        <f>A11</f>
        <v>7</v>
      </c>
      <c r="P45" s="126" t="str">
        <f>B11</f>
        <v>Product / service 7</v>
      </c>
    </row>
    <row r="46" spans="1:18">
      <c r="B46" s="126" t="s">
        <v>113</v>
      </c>
      <c r="C46" s="127">
        <f>$R$57</f>
        <v>0</v>
      </c>
      <c r="D46" s="127">
        <f t="shared" ref="D46:N46" si="54">$R$57</f>
        <v>0</v>
      </c>
      <c r="E46" s="127">
        <f t="shared" si="54"/>
        <v>0</v>
      </c>
      <c r="F46" s="127">
        <f t="shared" si="54"/>
        <v>0</v>
      </c>
      <c r="G46" s="127">
        <f t="shared" si="54"/>
        <v>0</v>
      </c>
      <c r="H46" s="127">
        <f t="shared" si="54"/>
        <v>0</v>
      </c>
      <c r="I46" s="127">
        <f t="shared" si="54"/>
        <v>0</v>
      </c>
      <c r="J46" s="127">
        <f t="shared" si="54"/>
        <v>0</v>
      </c>
      <c r="K46" s="127">
        <f t="shared" si="54"/>
        <v>0</v>
      </c>
      <c r="L46" s="127">
        <f t="shared" si="54"/>
        <v>0</v>
      </c>
      <c r="M46" s="127">
        <f t="shared" si="54"/>
        <v>0</v>
      </c>
      <c r="N46" s="127">
        <f t="shared" si="54"/>
        <v>0</v>
      </c>
      <c r="Q46" s="126" t="s">
        <v>47</v>
      </c>
      <c r="R46" s="131"/>
    </row>
    <row r="47" spans="1:18">
      <c r="B47" s="126" t="s">
        <v>114</v>
      </c>
      <c r="C47" s="127">
        <f>C45*C46</f>
        <v>0</v>
      </c>
      <c r="D47" s="127">
        <f t="shared" ref="D47" si="55">D45*D46</f>
        <v>0</v>
      </c>
      <c r="E47" s="127">
        <f t="shared" ref="E47" si="56">E45*E46</f>
        <v>0</v>
      </c>
      <c r="F47" s="127">
        <f t="shared" ref="F47" si="57">F45*F46</f>
        <v>0</v>
      </c>
      <c r="G47" s="127">
        <f t="shared" ref="G47" si="58">G45*G46</f>
        <v>0</v>
      </c>
      <c r="H47" s="127">
        <f t="shared" ref="H47" si="59">H45*H46</f>
        <v>0</v>
      </c>
      <c r="I47" s="127">
        <f t="shared" ref="I47" si="60">I45*I46</f>
        <v>0</v>
      </c>
      <c r="J47" s="127">
        <f t="shared" ref="J47" si="61">J45*J46</f>
        <v>0</v>
      </c>
      <c r="K47" s="127">
        <f t="shared" ref="K47" si="62">K45*K46</f>
        <v>0</v>
      </c>
      <c r="L47" s="127">
        <f t="shared" ref="L47" si="63">L45*L46</f>
        <v>0</v>
      </c>
      <c r="M47" s="127">
        <f t="shared" ref="M47" si="64">M45*M46</f>
        <v>0</v>
      </c>
      <c r="N47" s="127">
        <f t="shared" ref="N47" si="65">N45*N46</f>
        <v>0</v>
      </c>
      <c r="Q47" s="126" t="s">
        <v>79</v>
      </c>
      <c r="R47" s="131"/>
    </row>
    <row r="48" spans="1:18">
      <c r="Q48" s="126" t="s">
        <v>79</v>
      </c>
      <c r="R48" s="131"/>
    </row>
    <row r="49" spans="1:18">
      <c r="A49" s="121" t="s">
        <v>115</v>
      </c>
      <c r="B49" s="121"/>
      <c r="C49" s="134">
        <f>C47+C43+C39+C35+C31+C27+C23+C19</f>
        <v>0</v>
      </c>
      <c r="D49" s="134">
        <f t="shared" ref="D49:N49" si="66">D47+D43+D39+D35+D31+D27+D23+D19</f>
        <v>0</v>
      </c>
      <c r="E49" s="134">
        <f t="shared" si="66"/>
        <v>0</v>
      </c>
      <c r="F49" s="134">
        <f t="shared" si="66"/>
        <v>0</v>
      </c>
      <c r="G49" s="134">
        <f t="shared" si="66"/>
        <v>0</v>
      </c>
      <c r="H49" s="134">
        <f t="shared" si="66"/>
        <v>0</v>
      </c>
      <c r="I49" s="134">
        <f t="shared" si="66"/>
        <v>0</v>
      </c>
      <c r="J49" s="134">
        <f t="shared" si="66"/>
        <v>0</v>
      </c>
      <c r="K49" s="134">
        <f t="shared" si="66"/>
        <v>0</v>
      </c>
      <c r="L49" s="134">
        <f t="shared" si="66"/>
        <v>0</v>
      </c>
      <c r="M49" s="134">
        <f t="shared" si="66"/>
        <v>0</v>
      </c>
      <c r="N49" s="134">
        <f t="shared" si="66"/>
        <v>0</v>
      </c>
      <c r="Q49" s="126" t="s">
        <v>79</v>
      </c>
      <c r="R49" s="131"/>
    </row>
    <row r="50" spans="1:18">
      <c r="R50" s="132">
        <f>SUM(R46:R49)</f>
        <v>0</v>
      </c>
    </row>
    <row r="52" spans="1:18">
      <c r="O52" s="126">
        <f>A12</f>
        <v>8</v>
      </c>
      <c r="P52" s="126" t="str">
        <f t="shared" ref="P52" si="67">B12</f>
        <v>Product / service 8</v>
      </c>
    </row>
    <row r="53" spans="1:18">
      <c r="Q53" s="126" t="s">
        <v>47</v>
      </c>
      <c r="R53" s="131"/>
    </row>
    <row r="54" spans="1:18">
      <c r="Q54" s="126" t="s">
        <v>79</v>
      </c>
      <c r="R54" s="131"/>
    </row>
    <row r="55" spans="1:18">
      <c r="Q55" s="126" t="s">
        <v>79</v>
      </c>
      <c r="R55" s="131"/>
    </row>
    <row r="56" spans="1:18">
      <c r="Q56" s="126" t="s">
        <v>79</v>
      </c>
      <c r="R56" s="131"/>
    </row>
    <row r="57" spans="1:18">
      <c r="R57" s="132">
        <f>SUM(R53:R56)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0E9C2-4BE1-48E1-B521-23A5C6C2347D}">
  <dimension ref="A1:N48"/>
  <sheetViews>
    <sheetView workbookViewId="0">
      <selection activeCell="C45" sqref="C45:N45"/>
    </sheetView>
  </sheetViews>
  <sheetFormatPr defaultColWidth="8.85546875" defaultRowHeight="15.75"/>
  <cols>
    <col min="1" max="1" width="26.28515625" style="126" customWidth="1"/>
    <col min="2" max="2" width="29.7109375" style="126" customWidth="1"/>
    <col min="3" max="16384" width="8.85546875" style="126"/>
  </cols>
  <sheetData>
    <row r="1" spans="1:14" ht="26.25">
      <c r="A1" s="129" t="s">
        <v>116</v>
      </c>
      <c r="B1" s="126" t="s">
        <v>117</v>
      </c>
    </row>
    <row r="2" spans="1:14">
      <c r="B2" s="126" t="s">
        <v>118</v>
      </c>
    </row>
    <row r="3" spans="1:14">
      <c r="A3" s="126" t="s">
        <v>73</v>
      </c>
    </row>
    <row r="4" spans="1:14">
      <c r="A4" s="126">
        <v>1</v>
      </c>
      <c r="B4" s="126" t="str">
        <f>'DIRECT COSTS of sales'!B5</f>
        <v>Product / service 1</v>
      </c>
      <c r="D4" s="126" t="s">
        <v>76</v>
      </c>
    </row>
    <row r="5" spans="1:14">
      <c r="A5" s="126">
        <v>2</v>
      </c>
      <c r="B5" s="126" t="str">
        <f>'DIRECT COSTS of sales'!B6</f>
        <v>Product / service 2</v>
      </c>
    </row>
    <row r="6" spans="1:14">
      <c r="A6" s="126">
        <v>3</v>
      </c>
      <c r="B6" s="126" t="str">
        <f>'DIRECT COSTS of sales'!B7</f>
        <v>Product / service 3</v>
      </c>
      <c r="D6" s="126" t="s">
        <v>81</v>
      </c>
    </row>
    <row r="7" spans="1:14">
      <c r="A7" s="126">
        <v>4</v>
      </c>
      <c r="B7" s="126" t="str">
        <f>'DIRECT COSTS of sales'!B8</f>
        <v>Product / service 4</v>
      </c>
    </row>
    <row r="8" spans="1:14">
      <c r="A8" s="126">
        <v>5</v>
      </c>
      <c r="B8" s="126" t="str">
        <f>'DIRECT COSTS of sales'!B9</f>
        <v>Product / service 5</v>
      </c>
    </row>
    <row r="9" spans="1:14">
      <c r="A9" s="126">
        <v>6</v>
      </c>
      <c r="B9" s="126" t="str">
        <f>'DIRECT COSTS of sales'!B10</f>
        <v>Product / service 6</v>
      </c>
    </row>
    <row r="10" spans="1:14">
      <c r="A10" s="126">
        <v>7</v>
      </c>
      <c r="B10" s="126" t="str">
        <f>'DIRECT COSTS of sales'!B11</f>
        <v>Product / service 7</v>
      </c>
    </row>
    <row r="11" spans="1:14">
      <c r="A11" s="126">
        <v>8</v>
      </c>
      <c r="B11" s="126" t="str">
        <f>'DIRECT COSTS of sales'!B12</f>
        <v>Product / service 8</v>
      </c>
    </row>
    <row r="13" spans="1:14">
      <c r="C13" s="133" t="str">
        <f>'DIRECT COSTS of sales'!C14</f>
        <v>Apr</v>
      </c>
      <c r="D13" s="133" t="str">
        <f>'DIRECT COSTS of sales'!D14</f>
        <v>May</v>
      </c>
      <c r="E13" s="133" t="str">
        <f>'DIRECT COSTS of sales'!E14</f>
        <v>Jun</v>
      </c>
      <c r="F13" s="133" t="str">
        <f>'DIRECT COSTS of sales'!F14</f>
        <v>Jul</v>
      </c>
      <c r="G13" s="133" t="str">
        <f>'DIRECT COSTS of sales'!G14</f>
        <v>Aug</v>
      </c>
      <c r="H13" s="133" t="str">
        <f>'DIRECT COSTS of sales'!H14</f>
        <v>Sep</v>
      </c>
      <c r="I13" s="133" t="str">
        <f>'DIRECT COSTS of sales'!I14</f>
        <v>Oct</v>
      </c>
      <c r="J13" s="133" t="str">
        <f>'DIRECT COSTS of sales'!J14</f>
        <v>Nov</v>
      </c>
      <c r="K13" s="133" t="str">
        <f>'DIRECT COSTS of sales'!K14</f>
        <v>Dec</v>
      </c>
      <c r="L13" s="133" t="str">
        <f>'DIRECT COSTS of sales'!L14</f>
        <v>Jan</v>
      </c>
      <c r="M13" s="133" t="str">
        <f>'DIRECT COSTS of sales'!M14</f>
        <v>Feb</v>
      </c>
      <c r="N13" s="133" t="str">
        <f>'DIRECT COSTS of sales'!N14</f>
        <v>Mar</v>
      </c>
    </row>
    <row r="14" spans="1:14">
      <c r="C14" s="133" t="s">
        <v>100</v>
      </c>
      <c r="D14" s="133" t="s">
        <v>101</v>
      </c>
      <c r="E14" s="133" t="s">
        <v>102</v>
      </c>
      <c r="F14" s="133" t="s">
        <v>103</v>
      </c>
      <c r="G14" s="133" t="s">
        <v>104</v>
      </c>
      <c r="H14" s="133" t="s">
        <v>105</v>
      </c>
      <c r="I14" s="133" t="s">
        <v>106</v>
      </c>
      <c r="J14" s="133" t="s">
        <v>107</v>
      </c>
      <c r="K14" s="133" t="s">
        <v>108</v>
      </c>
      <c r="L14" s="133" t="s">
        <v>109</v>
      </c>
      <c r="M14" s="133" t="s">
        <v>110</v>
      </c>
      <c r="N14" s="133" t="s">
        <v>111</v>
      </c>
    </row>
    <row r="15" spans="1:14">
      <c r="A15" s="121" t="s">
        <v>119</v>
      </c>
    </row>
    <row r="16" spans="1:14">
      <c r="A16" s="126" t="str">
        <f>B4</f>
        <v>Product / service 1</v>
      </c>
      <c r="B16" s="126" t="s">
        <v>112</v>
      </c>
      <c r="C16" s="126">
        <f>'DIRECT COSTS of sales'!C17</f>
        <v>0</v>
      </c>
      <c r="D16" s="126">
        <f>'DIRECT COSTS of sales'!D17</f>
        <v>0</v>
      </c>
      <c r="E16" s="126">
        <f>'DIRECT COSTS of sales'!E17</f>
        <v>0</v>
      </c>
      <c r="F16" s="126">
        <f>'DIRECT COSTS of sales'!F17</f>
        <v>0</v>
      </c>
      <c r="G16" s="126">
        <f>'DIRECT COSTS of sales'!G17</f>
        <v>0</v>
      </c>
      <c r="H16" s="126">
        <f>'DIRECT COSTS of sales'!H17</f>
        <v>0</v>
      </c>
      <c r="I16" s="126">
        <f>'DIRECT COSTS of sales'!I17</f>
        <v>0</v>
      </c>
      <c r="J16" s="126">
        <f>'DIRECT COSTS of sales'!J17</f>
        <v>0</v>
      </c>
      <c r="K16" s="126">
        <f>'DIRECT COSTS of sales'!K17</f>
        <v>0</v>
      </c>
      <c r="L16" s="126">
        <f>'DIRECT COSTS of sales'!L17</f>
        <v>0</v>
      </c>
      <c r="M16" s="126">
        <f>'DIRECT COSTS of sales'!M17</f>
        <v>0</v>
      </c>
      <c r="N16" s="126">
        <f>'DIRECT COSTS of sales'!N17</f>
        <v>0</v>
      </c>
    </row>
    <row r="17" spans="1:14">
      <c r="B17" s="126" t="s">
        <v>120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</row>
    <row r="18" spans="1:14">
      <c r="B18" s="126" t="s">
        <v>121</v>
      </c>
      <c r="C18" s="127">
        <f>C16*C17</f>
        <v>0</v>
      </c>
      <c r="D18" s="127">
        <f t="shared" ref="D18:N18" si="0">D16*D17</f>
        <v>0</v>
      </c>
      <c r="E18" s="127">
        <f t="shared" si="0"/>
        <v>0</v>
      </c>
      <c r="F18" s="127">
        <f t="shared" si="0"/>
        <v>0</v>
      </c>
      <c r="G18" s="127">
        <f t="shared" si="0"/>
        <v>0</v>
      </c>
      <c r="H18" s="127">
        <f t="shared" si="0"/>
        <v>0</v>
      </c>
      <c r="I18" s="127">
        <f t="shared" si="0"/>
        <v>0</v>
      </c>
      <c r="J18" s="127">
        <f t="shared" si="0"/>
        <v>0</v>
      </c>
      <c r="K18" s="127">
        <f t="shared" si="0"/>
        <v>0</v>
      </c>
      <c r="L18" s="127">
        <f t="shared" si="0"/>
        <v>0</v>
      </c>
      <c r="M18" s="127">
        <f t="shared" si="0"/>
        <v>0</v>
      </c>
      <c r="N18" s="127">
        <f t="shared" si="0"/>
        <v>0</v>
      </c>
    </row>
    <row r="20" spans="1:14">
      <c r="A20" s="126" t="str">
        <f>B5</f>
        <v>Product / service 2</v>
      </c>
      <c r="B20" s="126" t="s">
        <v>112</v>
      </c>
      <c r="C20" s="126">
        <f>'DIRECT COSTS of sales'!C21</f>
        <v>0</v>
      </c>
      <c r="D20" s="126">
        <f>'DIRECT COSTS of sales'!D21</f>
        <v>0</v>
      </c>
      <c r="E20" s="126">
        <f>'DIRECT COSTS of sales'!E21</f>
        <v>0</v>
      </c>
      <c r="F20" s="126">
        <f>'DIRECT COSTS of sales'!F21</f>
        <v>0</v>
      </c>
      <c r="G20" s="126">
        <f>'DIRECT COSTS of sales'!G21</f>
        <v>0</v>
      </c>
      <c r="H20" s="126">
        <f>'DIRECT COSTS of sales'!H21</f>
        <v>0</v>
      </c>
      <c r="I20" s="126">
        <f>'DIRECT COSTS of sales'!I21</f>
        <v>0</v>
      </c>
      <c r="J20" s="126">
        <f>'DIRECT COSTS of sales'!J21</f>
        <v>0</v>
      </c>
      <c r="K20" s="126">
        <f>'DIRECT COSTS of sales'!K21</f>
        <v>0</v>
      </c>
      <c r="L20" s="126">
        <f>'DIRECT COSTS of sales'!L21</f>
        <v>0</v>
      </c>
      <c r="M20" s="126">
        <f>'DIRECT COSTS of sales'!M21</f>
        <v>0</v>
      </c>
      <c r="N20" s="126">
        <f>'DIRECT COSTS of sales'!N21</f>
        <v>0</v>
      </c>
    </row>
    <row r="21" spans="1:14">
      <c r="B21" s="126" t="s">
        <v>120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</row>
    <row r="22" spans="1:14">
      <c r="B22" s="126" t="s">
        <v>121</v>
      </c>
      <c r="C22" s="127">
        <f>C20*C21</f>
        <v>0</v>
      </c>
      <c r="D22" s="127">
        <f t="shared" ref="D22" si="1">D20*D21</f>
        <v>0</v>
      </c>
      <c r="E22" s="127">
        <f t="shared" ref="E22" si="2">E20*E21</f>
        <v>0</v>
      </c>
      <c r="F22" s="127">
        <f t="shared" ref="F22" si="3">F20*F21</f>
        <v>0</v>
      </c>
      <c r="G22" s="127">
        <f t="shared" ref="G22" si="4">G20*G21</f>
        <v>0</v>
      </c>
      <c r="H22" s="127">
        <f t="shared" ref="H22" si="5">H20*H21</f>
        <v>0</v>
      </c>
      <c r="I22" s="127">
        <f t="shared" ref="I22" si="6">I20*I21</f>
        <v>0</v>
      </c>
      <c r="J22" s="127">
        <f t="shared" ref="J22" si="7">J20*J21</f>
        <v>0</v>
      </c>
      <c r="K22" s="127">
        <f t="shared" ref="K22" si="8">K20*K21</f>
        <v>0</v>
      </c>
      <c r="L22" s="127">
        <f t="shared" ref="L22" si="9">L20*L21</f>
        <v>0</v>
      </c>
      <c r="M22" s="127">
        <f t="shared" ref="M22" si="10">M20*M21</f>
        <v>0</v>
      </c>
      <c r="N22" s="127">
        <f t="shared" ref="N22" si="11">N20*N21</f>
        <v>0</v>
      </c>
    </row>
    <row r="24" spans="1:14">
      <c r="A24" s="126" t="str">
        <f>B6</f>
        <v>Product / service 3</v>
      </c>
      <c r="B24" s="126" t="s">
        <v>112</v>
      </c>
      <c r="C24" s="126">
        <f>'DIRECT COSTS of sales'!C25</f>
        <v>0</v>
      </c>
      <c r="D24" s="126">
        <f>'DIRECT COSTS of sales'!D25</f>
        <v>0</v>
      </c>
      <c r="E24" s="126">
        <f>'DIRECT COSTS of sales'!E25</f>
        <v>0</v>
      </c>
      <c r="F24" s="126">
        <f>'DIRECT COSTS of sales'!F25</f>
        <v>0</v>
      </c>
      <c r="G24" s="126">
        <f>'DIRECT COSTS of sales'!G25</f>
        <v>0</v>
      </c>
      <c r="H24" s="126">
        <f>'DIRECT COSTS of sales'!H25</f>
        <v>0</v>
      </c>
      <c r="I24" s="126">
        <f>'DIRECT COSTS of sales'!I25</f>
        <v>0</v>
      </c>
      <c r="J24" s="126">
        <f>'DIRECT COSTS of sales'!J25</f>
        <v>0</v>
      </c>
      <c r="K24" s="126">
        <f>'DIRECT COSTS of sales'!K25</f>
        <v>0</v>
      </c>
      <c r="L24" s="126">
        <f>'DIRECT COSTS of sales'!L25</f>
        <v>0</v>
      </c>
      <c r="M24" s="126">
        <f>'DIRECT COSTS of sales'!M25</f>
        <v>0</v>
      </c>
      <c r="N24" s="126">
        <f>'DIRECT COSTS of sales'!N25</f>
        <v>0</v>
      </c>
    </row>
    <row r="25" spans="1:14">
      <c r="B25" s="126" t="s">
        <v>120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</row>
    <row r="26" spans="1:14">
      <c r="B26" s="126" t="s">
        <v>121</v>
      </c>
      <c r="C26" s="127">
        <f>C24*C25</f>
        <v>0</v>
      </c>
      <c r="D26" s="127">
        <f t="shared" ref="D26" si="12">D24*D25</f>
        <v>0</v>
      </c>
      <c r="E26" s="127">
        <f t="shared" ref="E26" si="13">E24*E25</f>
        <v>0</v>
      </c>
      <c r="F26" s="127">
        <f t="shared" ref="F26" si="14">F24*F25</f>
        <v>0</v>
      </c>
      <c r="G26" s="127">
        <f t="shared" ref="G26" si="15">G24*G25</f>
        <v>0</v>
      </c>
      <c r="H26" s="127">
        <f t="shared" ref="H26" si="16">H24*H25</f>
        <v>0</v>
      </c>
      <c r="I26" s="127">
        <f t="shared" ref="I26" si="17">I24*I25</f>
        <v>0</v>
      </c>
      <c r="J26" s="127">
        <f t="shared" ref="J26" si="18">J24*J25</f>
        <v>0</v>
      </c>
      <c r="K26" s="127">
        <f t="shared" ref="K26" si="19">K24*K25</f>
        <v>0</v>
      </c>
      <c r="L26" s="127">
        <f t="shared" ref="L26" si="20">L24*L25</f>
        <v>0</v>
      </c>
      <c r="M26" s="127">
        <f t="shared" ref="M26" si="21">M24*M25</f>
        <v>0</v>
      </c>
      <c r="N26" s="127">
        <f t="shared" ref="N26" si="22">N24*N25</f>
        <v>0</v>
      </c>
    </row>
    <row r="28" spans="1:14">
      <c r="A28" s="126" t="str">
        <f>B7</f>
        <v>Product / service 4</v>
      </c>
      <c r="B28" s="126" t="s">
        <v>112</v>
      </c>
      <c r="C28" s="126">
        <f>'DIRECT COSTS of sales'!C29</f>
        <v>0</v>
      </c>
      <c r="D28" s="126">
        <f>'DIRECT COSTS of sales'!D29</f>
        <v>0</v>
      </c>
      <c r="E28" s="126">
        <f>'DIRECT COSTS of sales'!E29</f>
        <v>0</v>
      </c>
      <c r="F28" s="126">
        <f>'DIRECT COSTS of sales'!F29</f>
        <v>0</v>
      </c>
      <c r="G28" s="126">
        <f>'DIRECT COSTS of sales'!G29</f>
        <v>0</v>
      </c>
      <c r="H28" s="126">
        <f>'DIRECT COSTS of sales'!H29</f>
        <v>0</v>
      </c>
      <c r="I28" s="126">
        <f>'DIRECT COSTS of sales'!I29</f>
        <v>0</v>
      </c>
      <c r="J28" s="126">
        <f>'DIRECT COSTS of sales'!J29</f>
        <v>0</v>
      </c>
      <c r="K28" s="126">
        <f>'DIRECT COSTS of sales'!K29</f>
        <v>0</v>
      </c>
      <c r="L28" s="126">
        <f>'DIRECT COSTS of sales'!L29</f>
        <v>0</v>
      </c>
      <c r="M28" s="126">
        <f>'DIRECT COSTS of sales'!M29</f>
        <v>0</v>
      </c>
      <c r="N28" s="126">
        <f>'DIRECT COSTS of sales'!N29</f>
        <v>0</v>
      </c>
    </row>
    <row r="29" spans="1:14">
      <c r="B29" s="126" t="s">
        <v>120</v>
      </c>
      <c r="C29" s="137">
        <v>0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</row>
    <row r="30" spans="1:14">
      <c r="B30" s="126" t="s">
        <v>121</v>
      </c>
      <c r="C30" s="127">
        <f>C28*C29</f>
        <v>0</v>
      </c>
      <c r="D30" s="127">
        <f t="shared" ref="D30" si="23">D28*D29</f>
        <v>0</v>
      </c>
      <c r="E30" s="127">
        <f t="shared" ref="E30" si="24">E28*E29</f>
        <v>0</v>
      </c>
      <c r="F30" s="127">
        <f t="shared" ref="F30" si="25">F28*F29</f>
        <v>0</v>
      </c>
      <c r="G30" s="127">
        <f t="shared" ref="G30" si="26">G28*G29</f>
        <v>0</v>
      </c>
      <c r="H30" s="127">
        <f t="shared" ref="H30" si="27">H28*H29</f>
        <v>0</v>
      </c>
      <c r="I30" s="127">
        <f t="shared" ref="I30" si="28">I28*I29</f>
        <v>0</v>
      </c>
      <c r="J30" s="127">
        <f t="shared" ref="J30" si="29">J28*J29</f>
        <v>0</v>
      </c>
      <c r="K30" s="127">
        <f t="shared" ref="K30" si="30">K28*K29</f>
        <v>0</v>
      </c>
      <c r="L30" s="127">
        <f t="shared" ref="L30" si="31">L28*L29</f>
        <v>0</v>
      </c>
      <c r="M30" s="127">
        <f t="shared" ref="M30" si="32">M28*M29</f>
        <v>0</v>
      </c>
      <c r="N30" s="127">
        <f t="shared" ref="N30" si="33">N28*N29</f>
        <v>0</v>
      </c>
    </row>
    <row r="32" spans="1:14">
      <c r="A32" s="126" t="str">
        <f>B8</f>
        <v>Product / service 5</v>
      </c>
      <c r="B32" s="126" t="s">
        <v>112</v>
      </c>
      <c r="C32" s="126">
        <f>'DIRECT COSTS of sales'!C33</f>
        <v>0</v>
      </c>
      <c r="D32" s="126">
        <f>'DIRECT COSTS of sales'!D33</f>
        <v>0</v>
      </c>
      <c r="E32" s="126">
        <f>'DIRECT COSTS of sales'!E33</f>
        <v>0</v>
      </c>
      <c r="F32" s="126">
        <f>'DIRECT COSTS of sales'!F33</f>
        <v>0</v>
      </c>
      <c r="G32" s="126">
        <f>'DIRECT COSTS of sales'!G33</f>
        <v>0</v>
      </c>
      <c r="H32" s="126">
        <f>'DIRECT COSTS of sales'!H33</f>
        <v>0</v>
      </c>
      <c r="I32" s="126">
        <f>'DIRECT COSTS of sales'!I33</f>
        <v>0</v>
      </c>
      <c r="J32" s="126">
        <f>'DIRECT COSTS of sales'!J33</f>
        <v>0</v>
      </c>
      <c r="K32" s="126">
        <f>'DIRECT COSTS of sales'!K33</f>
        <v>0</v>
      </c>
      <c r="L32" s="126">
        <f>'DIRECT COSTS of sales'!L33</f>
        <v>0</v>
      </c>
      <c r="M32" s="126">
        <f>'DIRECT COSTS of sales'!M33</f>
        <v>0</v>
      </c>
      <c r="N32" s="126">
        <f>'DIRECT COSTS of sales'!N33</f>
        <v>0</v>
      </c>
    </row>
    <row r="33" spans="1:14">
      <c r="B33" s="126" t="s">
        <v>120</v>
      </c>
      <c r="C33" s="137">
        <v>0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</row>
    <row r="34" spans="1:14">
      <c r="B34" s="126" t="s">
        <v>121</v>
      </c>
      <c r="C34" s="127">
        <f>C32*C33</f>
        <v>0</v>
      </c>
      <c r="D34" s="127">
        <f t="shared" ref="D34" si="34">D32*D33</f>
        <v>0</v>
      </c>
      <c r="E34" s="127">
        <f t="shared" ref="E34" si="35">E32*E33</f>
        <v>0</v>
      </c>
      <c r="F34" s="127">
        <f t="shared" ref="F34" si="36">F32*F33</f>
        <v>0</v>
      </c>
      <c r="G34" s="127">
        <f t="shared" ref="G34" si="37">G32*G33</f>
        <v>0</v>
      </c>
      <c r="H34" s="127">
        <f t="shared" ref="H34" si="38">H32*H33</f>
        <v>0</v>
      </c>
      <c r="I34" s="127">
        <f t="shared" ref="I34" si="39">I32*I33</f>
        <v>0</v>
      </c>
      <c r="J34" s="127">
        <f t="shared" ref="J34" si="40">J32*J33</f>
        <v>0</v>
      </c>
      <c r="K34" s="127">
        <f t="shared" ref="K34" si="41">K32*K33</f>
        <v>0</v>
      </c>
      <c r="L34" s="127">
        <f t="shared" ref="L34" si="42">L32*L33</f>
        <v>0</v>
      </c>
      <c r="M34" s="127">
        <f t="shared" ref="M34" si="43">M32*M33</f>
        <v>0</v>
      </c>
      <c r="N34" s="127">
        <f t="shared" ref="N34" si="44">N32*N33</f>
        <v>0</v>
      </c>
    </row>
    <row r="36" spans="1:14">
      <c r="A36" s="126" t="str">
        <f>B9</f>
        <v>Product / service 6</v>
      </c>
      <c r="B36" s="126" t="s">
        <v>112</v>
      </c>
      <c r="C36" s="126">
        <f>'DIRECT COSTS of sales'!C37</f>
        <v>0</v>
      </c>
      <c r="D36" s="126">
        <f>'DIRECT COSTS of sales'!D37</f>
        <v>0</v>
      </c>
      <c r="E36" s="126">
        <f>'DIRECT COSTS of sales'!E37</f>
        <v>0</v>
      </c>
      <c r="F36" s="126">
        <f>'DIRECT COSTS of sales'!F37</f>
        <v>0</v>
      </c>
      <c r="G36" s="126">
        <f>'DIRECT COSTS of sales'!G37</f>
        <v>0</v>
      </c>
      <c r="H36" s="126">
        <f>'DIRECT COSTS of sales'!H37</f>
        <v>0</v>
      </c>
      <c r="I36" s="126">
        <f>'DIRECT COSTS of sales'!I37</f>
        <v>0</v>
      </c>
      <c r="J36" s="126">
        <f>'DIRECT COSTS of sales'!J37</f>
        <v>0</v>
      </c>
      <c r="K36" s="126">
        <f>'DIRECT COSTS of sales'!K37</f>
        <v>0</v>
      </c>
      <c r="L36" s="126">
        <f>'DIRECT COSTS of sales'!L37</f>
        <v>0</v>
      </c>
      <c r="M36" s="126">
        <f>'DIRECT COSTS of sales'!M37</f>
        <v>0</v>
      </c>
      <c r="N36" s="126">
        <f>'DIRECT COSTS of sales'!N37</f>
        <v>0</v>
      </c>
    </row>
    <row r="37" spans="1:14">
      <c r="B37" s="126" t="s">
        <v>120</v>
      </c>
      <c r="C37" s="137">
        <v>0</v>
      </c>
      <c r="D37" s="137">
        <v>0</v>
      </c>
      <c r="E37" s="137">
        <v>0</v>
      </c>
      <c r="F37" s="137">
        <v>0</v>
      </c>
      <c r="G37" s="137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</row>
    <row r="38" spans="1:14">
      <c r="B38" s="126" t="s">
        <v>121</v>
      </c>
      <c r="C38" s="127">
        <f>C36*C37</f>
        <v>0</v>
      </c>
      <c r="D38" s="127">
        <f t="shared" ref="D38" si="45">D36*D37</f>
        <v>0</v>
      </c>
      <c r="E38" s="127">
        <f t="shared" ref="E38" si="46">E36*E37</f>
        <v>0</v>
      </c>
      <c r="F38" s="127">
        <f t="shared" ref="F38" si="47">F36*F37</f>
        <v>0</v>
      </c>
      <c r="G38" s="127">
        <f t="shared" ref="G38" si="48">G36*G37</f>
        <v>0</v>
      </c>
      <c r="H38" s="127">
        <f t="shared" ref="H38" si="49">H36*H37</f>
        <v>0</v>
      </c>
      <c r="I38" s="127">
        <f t="shared" ref="I38" si="50">I36*I37</f>
        <v>0</v>
      </c>
      <c r="J38" s="127">
        <f t="shared" ref="J38" si="51">J36*J37</f>
        <v>0</v>
      </c>
      <c r="K38" s="127">
        <f t="shared" ref="K38" si="52">K36*K37</f>
        <v>0</v>
      </c>
      <c r="L38" s="127">
        <f t="shared" ref="L38" si="53">L36*L37</f>
        <v>0</v>
      </c>
      <c r="M38" s="127">
        <f t="shared" ref="M38" si="54">M36*M37</f>
        <v>0</v>
      </c>
      <c r="N38" s="127">
        <f t="shared" ref="N38" si="55">N36*N37</f>
        <v>0</v>
      </c>
    </row>
    <row r="40" spans="1:14">
      <c r="A40" s="126" t="str">
        <f>B10</f>
        <v>Product / service 7</v>
      </c>
      <c r="B40" s="126" t="s">
        <v>112</v>
      </c>
      <c r="C40" s="126">
        <f>'DIRECT COSTS of sales'!C41</f>
        <v>0</v>
      </c>
      <c r="D40" s="126">
        <f>'DIRECT COSTS of sales'!D41</f>
        <v>0</v>
      </c>
      <c r="E40" s="126">
        <f>'DIRECT COSTS of sales'!E41</f>
        <v>0</v>
      </c>
      <c r="F40" s="126">
        <f>'DIRECT COSTS of sales'!F41</f>
        <v>0</v>
      </c>
      <c r="G40" s="126">
        <f>'DIRECT COSTS of sales'!G41</f>
        <v>0</v>
      </c>
      <c r="H40" s="126">
        <f>'DIRECT COSTS of sales'!H41</f>
        <v>0</v>
      </c>
      <c r="I40" s="126">
        <f>'DIRECT COSTS of sales'!I41</f>
        <v>0</v>
      </c>
      <c r="J40" s="126">
        <f>'DIRECT COSTS of sales'!J41</f>
        <v>0</v>
      </c>
      <c r="K40" s="126">
        <f>'DIRECT COSTS of sales'!K41</f>
        <v>0</v>
      </c>
      <c r="L40" s="126">
        <f>'DIRECT COSTS of sales'!L41</f>
        <v>0</v>
      </c>
      <c r="M40" s="126">
        <f>'DIRECT COSTS of sales'!M41</f>
        <v>0</v>
      </c>
      <c r="N40" s="126">
        <f>'DIRECT COSTS of sales'!N41</f>
        <v>0</v>
      </c>
    </row>
    <row r="41" spans="1:14">
      <c r="B41" s="126" t="s">
        <v>120</v>
      </c>
      <c r="C41" s="137">
        <v>0</v>
      </c>
      <c r="D41" s="137">
        <v>0</v>
      </c>
      <c r="E41" s="137">
        <v>0</v>
      </c>
      <c r="F41" s="137">
        <v>0</v>
      </c>
      <c r="G41" s="137">
        <v>0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</row>
    <row r="42" spans="1:14">
      <c r="B42" s="126" t="s">
        <v>121</v>
      </c>
      <c r="C42" s="127">
        <f>C40*C41</f>
        <v>0</v>
      </c>
      <c r="D42" s="127">
        <f t="shared" ref="D42" si="56">D40*D41</f>
        <v>0</v>
      </c>
      <c r="E42" s="127">
        <f t="shared" ref="E42" si="57">E40*E41</f>
        <v>0</v>
      </c>
      <c r="F42" s="127">
        <f t="shared" ref="F42" si="58">F40*F41</f>
        <v>0</v>
      </c>
      <c r="G42" s="127">
        <f t="shared" ref="G42" si="59">G40*G41</f>
        <v>0</v>
      </c>
      <c r="H42" s="127">
        <f t="shared" ref="H42" si="60">H40*H41</f>
        <v>0</v>
      </c>
      <c r="I42" s="127">
        <f t="shared" ref="I42" si="61">I40*I41</f>
        <v>0</v>
      </c>
      <c r="J42" s="127">
        <f t="shared" ref="J42" si="62">J40*J41</f>
        <v>0</v>
      </c>
      <c r="K42" s="127">
        <f t="shared" ref="K42" si="63">K40*K41</f>
        <v>0</v>
      </c>
      <c r="L42" s="127">
        <f t="shared" ref="L42" si="64">L40*L41</f>
        <v>0</v>
      </c>
      <c r="M42" s="127">
        <f t="shared" ref="M42" si="65">M40*M41</f>
        <v>0</v>
      </c>
      <c r="N42" s="127">
        <f t="shared" ref="N42" si="66">N40*N41</f>
        <v>0</v>
      </c>
    </row>
    <row r="44" spans="1:14">
      <c r="A44" s="126" t="str">
        <f>B11</f>
        <v>Product / service 8</v>
      </c>
      <c r="B44" s="126" t="s">
        <v>112</v>
      </c>
      <c r="C44" s="126">
        <f>'DIRECT COSTS of sales'!C45</f>
        <v>0</v>
      </c>
      <c r="D44" s="126">
        <f>'DIRECT COSTS of sales'!D45</f>
        <v>0</v>
      </c>
      <c r="E44" s="126">
        <f>'DIRECT COSTS of sales'!E45</f>
        <v>0</v>
      </c>
      <c r="F44" s="126">
        <f>'DIRECT COSTS of sales'!F45</f>
        <v>0</v>
      </c>
      <c r="G44" s="126">
        <f>'DIRECT COSTS of sales'!G45</f>
        <v>0</v>
      </c>
      <c r="H44" s="126">
        <f>'DIRECT COSTS of sales'!H45</f>
        <v>0</v>
      </c>
      <c r="I44" s="126">
        <f>'DIRECT COSTS of sales'!I45</f>
        <v>0</v>
      </c>
      <c r="J44" s="126">
        <f>'DIRECT COSTS of sales'!J45</f>
        <v>0</v>
      </c>
      <c r="K44" s="126">
        <f>'DIRECT COSTS of sales'!K45</f>
        <v>0</v>
      </c>
      <c r="L44" s="126">
        <f>'DIRECT COSTS of sales'!L45</f>
        <v>0</v>
      </c>
      <c r="M44" s="126">
        <f>'DIRECT COSTS of sales'!M45</f>
        <v>0</v>
      </c>
      <c r="N44" s="126">
        <f>'DIRECT COSTS of sales'!N45</f>
        <v>0</v>
      </c>
    </row>
    <row r="45" spans="1:14">
      <c r="B45" s="126" t="s">
        <v>120</v>
      </c>
      <c r="C45" s="137">
        <v>0</v>
      </c>
      <c r="D45" s="137">
        <v>0</v>
      </c>
      <c r="E45" s="137">
        <v>0</v>
      </c>
      <c r="F45" s="137">
        <v>0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</row>
    <row r="46" spans="1:14">
      <c r="B46" s="126" t="s">
        <v>121</v>
      </c>
      <c r="C46" s="127">
        <f>C44*C45</f>
        <v>0</v>
      </c>
      <c r="D46" s="127">
        <f t="shared" ref="D46" si="67">D44*D45</f>
        <v>0</v>
      </c>
      <c r="E46" s="127">
        <f t="shared" ref="E46" si="68">E44*E45</f>
        <v>0</v>
      </c>
      <c r="F46" s="127">
        <f t="shared" ref="F46" si="69">F44*F45</f>
        <v>0</v>
      </c>
      <c r="G46" s="127">
        <f t="shared" ref="G46" si="70">G44*G45</f>
        <v>0</v>
      </c>
      <c r="H46" s="127">
        <f t="shared" ref="H46" si="71">H44*H45</f>
        <v>0</v>
      </c>
      <c r="I46" s="127">
        <f t="shared" ref="I46" si="72">I44*I45</f>
        <v>0</v>
      </c>
      <c r="J46" s="127">
        <f t="shared" ref="J46" si="73">J44*J45</f>
        <v>0</v>
      </c>
      <c r="K46" s="127">
        <f t="shared" ref="K46" si="74">K44*K45</f>
        <v>0</v>
      </c>
      <c r="L46" s="127">
        <f t="shared" ref="L46" si="75">L44*L45</f>
        <v>0</v>
      </c>
      <c r="M46" s="127">
        <f t="shared" ref="M46" si="76">M44*M45</f>
        <v>0</v>
      </c>
      <c r="N46" s="127">
        <f t="shared" ref="N46" si="77">N44*N45</f>
        <v>0</v>
      </c>
    </row>
    <row r="48" spans="1:14" s="121" customFormat="1">
      <c r="A48" s="121" t="s">
        <v>122</v>
      </c>
      <c r="C48" s="134">
        <f>C46+C42+C38+C34+C30+C26+C22+C18</f>
        <v>0</v>
      </c>
      <c r="D48" s="134">
        <f t="shared" ref="D48:N48" si="78">D46+D42+D38+D34+D30+D26+D22+D18</f>
        <v>0</v>
      </c>
      <c r="E48" s="134">
        <f t="shared" si="78"/>
        <v>0</v>
      </c>
      <c r="F48" s="134">
        <f t="shared" si="78"/>
        <v>0</v>
      </c>
      <c r="G48" s="134">
        <f t="shared" si="78"/>
        <v>0</v>
      </c>
      <c r="H48" s="134">
        <f t="shared" si="78"/>
        <v>0</v>
      </c>
      <c r="I48" s="134">
        <f t="shared" si="78"/>
        <v>0</v>
      </c>
      <c r="J48" s="134">
        <f t="shared" si="78"/>
        <v>0</v>
      </c>
      <c r="K48" s="134">
        <f t="shared" si="78"/>
        <v>0</v>
      </c>
      <c r="L48" s="134">
        <f t="shared" si="78"/>
        <v>0</v>
      </c>
      <c r="M48" s="134">
        <f t="shared" si="78"/>
        <v>0</v>
      </c>
      <c r="N48" s="134">
        <f t="shared" si="78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B5D7-233C-47C1-B5F8-BA15E1C922E4}">
  <dimension ref="A1:N32"/>
  <sheetViews>
    <sheetView topLeftCell="A4" workbookViewId="0">
      <selection activeCell="I28" sqref="I28"/>
    </sheetView>
  </sheetViews>
  <sheetFormatPr defaultColWidth="8.85546875" defaultRowHeight="15.75"/>
  <cols>
    <col min="1" max="1" width="27" style="126" customWidth="1"/>
    <col min="2" max="16384" width="8.85546875" style="126"/>
  </cols>
  <sheetData>
    <row r="1" spans="1:14" ht="26.25">
      <c r="A1" s="129" t="s">
        <v>123</v>
      </c>
      <c r="B1" s="126" t="s">
        <v>124</v>
      </c>
    </row>
    <row r="2" spans="1:14" ht="26.25">
      <c r="A2" s="129" t="s">
        <v>125</v>
      </c>
      <c r="B2" s="126" t="s">
        <v>126</v>
      </c>
    </row>
    <row r="3" spans="1:14">
      <c r="B3" s="126" t="s">
        <v>127</v>
      </c>
    </row>
    <row r="5" spans="1:14">
      <c r="C5" s="133" t="str">
        <f>'DIRECT COSTS of sales'!C14</f>
        <v>Apr</v>
      </c>
      <c r="D5" s="133" t="str">
        <f>'DIRECT COSTS of sales'!D14</f>
        <v>May</v>
      </c>
      <c r="E5" s="133" t="str">
        <f>'DIRECT COSTS of sales'!E14</f>
        <v>Jun</v>
      </c>
      <c r="F5" s="133" t="str">
        <f>'DIRECT COSTS of sales'!F14</f>
        <v>Jul</v>
      </c>
      <c r="G5" s="133" t="str">
        <f>'DIRECT COSTS of sales'!G14</f>
        <v>Aug</v>
      </c>
      <c r="H5" s="133" t="str">
        <f>'DIRECT COSTS of sales'!H14</f>
        <v>Sep</v>
      </c>
      <c r="I5" s="133" t="str">
        <f>'DIRECT COSTS of sales'!I14</f>
        <v>Oct</v>
      </c>
      <c r="J5" s="133" t="str">
        <f>'DIRECT COSTS of sales'!J14</f>
        <v>Nov</v>
      </c>
      <c r="K5" s="133" t="str">
        <f>'DIRECT COSTS of sales'!K14</f>
        <v>Dec</v>
      </c>
      <c r="L5" s="133" t="str">
        <f>'DIRECT COSTS of sales'!L14</f>
        <v>Jan</v>
      </c>
      <c r="M5" s="133" t="str">
        <f>'DIRECT COSTS of sales'!M14</f>
        <v>Feb</v>
      </c>
      <c r="N5" s="133" t="str">
        <f>'DIRECT COSTS of sales'!N14</f>
        <v>Mar</v>
      </c>
    </row>
    <row r="6" spans="1:14">
      <c r="C6" s="133" t="s">
        <v>100</v>
      </c>
      <c r="D6" s="133" t="s">
        <v>101</v>
      </c>
      <c r="E6" s="133" t="s">
        <v>102</v>
      </c>
      <c r="F6" s="133" t="s">
        <v>103</v>
      </c>
      <c r="G6" s="133" t="s">
        <v>104</v>
      </c>
      <c r="H6" s="133" t="s">
        <v>105</v>
      </c>
      <c r="I6" s="133" t="s">
        <v>106</v>
      </c>
      <c r="J6" s="133" t="s">
        <v>107</v>
      </c>
      <c r="K6" s="133" t="s">
        <v>108</v>
      </c>
      <c r="L6" s="133" t="s">
        <v>109</v>
      </c>
      <c r="M6" s="133" t="s">
        <v>110</v>
      </c>
      <c r="N6" s="133" t="s">
        <v>111</v>
      </c>
    </row>
    <row r="7" spans="1:14">
      <c r="A7" s="126" t="s">
        <v>128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8" spans="1:14">
      <c r="A8" s="126" t="s">
        <v>129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>
      <c r="A9" s="126" t="s">
        <v>14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>
      <c r="A10" s="126" t="s">
        <v>130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>
      <c r="A11" s="126" t="s">
        <v>22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>
      <c r="A12" s="126" t="s">
        <v>131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>
      <c r="A13" s="126" t="s">
        <v>132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>
      <c r="A14" s="126" t="s">
        <v>133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>
      <c r="A15" s="126" t="s">
        <v>134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>
      <c r="A16" s="126" t="s">
        <v>135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>
      <c r="A17" s="126" t="s">
        <v>136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>
      <c r="A18" s="126" t="s">
        <v>137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>
      <c r="A19" s="126" t="s">
        <v>138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14">
      <c r="A20" s="126" t="s">
        <v>139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1:14">
      <c r="A21" s="126" t="s">
        <v>140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  <row r="22" spans="1:14">
      <c r="A22" s="126" t="s">
        <v>51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</row>
    <row r="23" spans="1:14">
      <c r="A23" s="126" t="s">
        <v>141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1:14">
      <c r="A24" s="126" t="s">
        <v>142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>
      <c r="A25" s="126" t="s">
        <v>143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</row>
    <row r="26" spans="1:14">
      <c r="A26" s="126" t="s">
        <v>144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7" spans="1:14">
      <c r="A27" s="126" t="s">
        <v>145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</row>
    <row r="28" spans="1:14">
      <c r="A28" s="126" t="s">
        <v>146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>
      <c r="A29" s="126" t="s">
        <v>147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14">
      <c r="A30" s="126" t="s">
        <v>148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4">
      <c r="A31" s="126" t="s">
        <v>149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4" s="121" customFormat="1">
      <c r="A32" s="121" t="s">
        <v>150</v>
      </c>
      <c r="C32" s="134">
        <f>SUM(C7:C31)</f>
        <v>0</v>
      </c>
      <c r="D32" s="134">
        <f t="shared" ref="D32:N32" si="0">SUM(D7:D31)</f>
        <v>0</v>
      </c>
      <c r="E32" s="134">
        <f t="shared" si="0"/>
        <v>0</v>
      </c>
      <c r="F32" s="134">
        <f t="shared" si="0"/>
        <v>0</v>
      </c>
      <c r="G32" s="134">
        <f t="shared" si="0"/>
        <v>0</v>
      </c>
      <c r="H32" s="134">
        <f t="shared" si="0"/>
        <v>0</v>
      </c>
      <c r="I32" s="134">
        <f t="shared" si="0"/>
        <v>0</v>
      </c>
      <c r="J32" s="134">
        <f t="shared" si="0"/>
        <v>0</v>
      </c>
      <c r="K32" s="134">
        <f t="shared" si="0"/>
        <v>0</v>
      </c>
      <c r="L32" s="134">
        <f t="shared" si="0"/>
        <v>0</v>
      </c>
      <c r="M32" s="134">
        <f t="shared" si="0"/>
        <v>0</v>
      </c>
      <c r="N32" s="134">
        <f t="shared" si="0"/>
        <v>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AED1-10BB-4F82-A6E3-02B505731085}">
  <sheetPr>
    <tabColor rgb="FF92D050"/>
  </sheetPr>
  <dimension ref="A1:O25"/>
  <sheetViews>
    <sheetView workbookViewId="0">
      <selection activeCell="T24" sqref="T24"/>
    </sheetView>
  </sheetViews>
  <sheetFormatPr defaultColWidth="8.85546875" defaultRowHeight="15.75"/>
  <cols>
    <col min="1" max="1" width="8.85546875" style="126"/>
    <col min="2" max="2" width="18.7109375" style="126" customWidth="1"/>
    <col min="3" max="14" width="8.85546875" style="126"/>
    <col min="15" max="15" width="8.85546875" style="163"/>
    <col min="16" max="16384" width="8.85546875" style="126"/>
  </cols>
  <sheetData>
    <row r="1" spans="1:15" ht="26.25">
      <c r="A1" s="129" t="s">
        <v>151</v>
      </c>
      <c r="E1" s="126" t="s">
        <v>152</v>
      </c>
    </row>
    <row r="2" spans="1:15">
      <c r="E2" s="126" t="s">
        <v>76</v>
      </c>
    </row>
    <row r="3" spans="1:15">
      <c r="E3" s="126" t="s">
        <v>81</v>
      </c>
    </row>
    <row r="6" spans="1:15">
      <c r="C6" s="133" t="str">
        <f>'DIRECT COSTS of sales'!C14</f>
        <v>Apr</v>
      </c>
      <c r="D6" s="133" t="str">
        <f>'DIRECT COSTS of sales'!D14</f>
        <v>May</v>
      </c>
      <c r="E6" s="133" t="str">
        <f>'DIRECT COSTS of sales'!E14</f>
        <v>Jun</v>
      </c>
      <c r="F6" s="133" t="str">
        <f>'DIRECT COSTS of sales'!F14</f>
        <v>Jul</v>
      </c>
      <c r="G6" s="133" t="str">
        <f>'DIRECT COSTS of sales'!G14</f>
        <v>Aug</v>
      </c>
      <c r="H6" s="133" t="str">
        <f>'DIRECT COSTS of sales'!H14</f>
        <v>Sep</v>
      </c>
      <c r="I6" s="133" t="str">
        <f>'DIRECT COSTS of sales'!I14</f>
        <v>Oct</v>
      </c>
      <c r="J6" s="133" t="str">
        <f>'DIRECT COSTS of sales'!J14</f>
        <v>Nov</v>
      </c>
      <c r="K6" s="133" t="str">
        <f>'DIRECT COSTS of sales'!K14</f>
        <v>Dec</v>
      </c>
      <c r="L6" s="133" t="str">
        <f>'DIRECT COSTS of sales'!L14</f>
        <v>Jan</v>
      </c>
      <c r="M6" s="133" t="str">
        <f>'DIRECT COSTS of sales'!M14</f>
        <v>Feb</v>
      </c>
      <c r="N6" s="133" t="str">
        <f>'DIRECT COSTS of sales'!N14</f>
        <v>Mar</v>
      </c>
      <c r="O6" s="164" t="s">
        <v>153</v>
      </c>
    </row>
    <row r="7" spans="1:15">
      <c r="C7" s="133" t="s">
        <v>100</v>
      </c>
      <c r="D7" s="133" t="s">
        <v>101</v>
      </c>
      <c r="E7" s="133" t="s">
        <v>102</v>
      </c>
      <c r="F7" s="133" t="s">
        <v>103</v>
      </c>
      <c r="G7" s="133" t="s">
        <v>104</v>
      </c>
      <c r="H7" s="133" t="s">
        <v>105</v>
      </c>
      <c r="I7" s="133" t="s">
        <v>106</v>
      </c>
      <c r="J7" s="133" t="s">
        <v>107</v>
      </c>
      <c r="K7" s="133" t="s">
        <v>108</v>
      </c>
      <c r="L7" s="133" t="s">
        <v>109</v>
      </c>
      <c r="M7" s="133" t="s">
        <v>110</v>
      </c>
      <c r="N7" s="133" t="s">
        <v>111</v>
      </c>
      <c r="O7" s="164"/>
    </row>
    <row r="9" spans="1:15">
      <c r="A9" s="126" t="s">
        <v>154</v>
      </c>
      <c r="C9" s="127">
        <f>'SALES and PRICE'!C48</f>
        <v>0</v>
      </c>
      <c r="D9" s="127">
        <f>'SALES and PRICE'!D48</f>
        <v>0</v>
      </c>
      <c r="E9" s="127">
        <f>'SALES and PRICE'!E48</f>
        <v>0</v>
      </c>
      <c r="F9" s="127">
        <f>'SALES and PRICE'!F48</f>
        <v>0</v>
      </c>
      <c r="G9" s="127">
        <f>'SALES and PRICE'!G48</f>
        <v>0</v>
      </c>
      <c r="H9" s="127">
        <f>'SALES and PRICE'!H48</f>
        <v>0</v>
      </c>
      <c r="I9" s="127">
        <f>'SALES and PRICE'!I48</f>
        <v>0</v>
      </c>
      <c r="J9" s="127">
        <f>'SALES and PRICE'!J48</f>
        <v>0</v>
      </c>
      <c r="K9" s="127">
        <f>'SALES and PRICE'!K48</f>
        <v>0</v>
      </c>
      <c r="L9" s="127">
        <f>'SALES and PRICE'!L48</f>
        <v>0</v>
      </c>
      <c r="M9" s="127">
        <f>'SALES and PRICE'!M48</f>
        <v>0</v>
      </c>
      <c r="N9" s="127">
        <f>'SALES and PRICE'!N48</f>
        <v>0</v>
      </c>
      <c r="O9" s="165">
        <f>SUM(C9:N9)</f>
        <v>0</v>
      </c>
    </row>
    <row r="10" spans="1:15">
      <c r="A10" s="142" t="s">
        <v>155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65">
        <f t="shared" ref="O10" si="0">SUM(C10:N10)</f>
        <v>0</v>
      </c>
    </row>
    <row r="11" spans="1:15">
      <c r="A11" s="142" t="s">
        <v>156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65">
        <f t="shared" ref="O11" si="1">SUM(C11:N11)</f>
        <v>0</v>
      </c>
    </row>
    <row r="12" spans="1:15" s="121" customFormat="1">
      <c r="A12" s="121" t="s">
        <v>157</v>
      </c>
      <c r="C12" s="134">
        <f>SUM(C9:C11)</f>
        <v>0</v>
      </c>
      <c r="D12" s="134">
        <f t="shared" ref="D12:O12" si="2">SUM(D9:D11)</f>
        <v>0</v>
      </c>
      <c r="E12" s="134">
        <f t="shared" si="2"/>
        <v>0</v>
      </c>
      <c r="F12" s="134">
        <f t="shared" si="2"/>
        <v>0</v>
      </c>
      <c r="G12" s="134">
        <f t="shared" si="2"/>
        <v>0</v>
      </c>
      <c r="H12" s="134">
        <f t="shared" si="2"/>
        <v>0</v>
      </c>
      <c r="I12" s="134">
        <f t="shared" si="2"/>
        <v>0</v>
      </c>
      <c r="J12" s="134">
        <f t="shared" si="2"/>
        <v>0</v>
      </c>
      <c r="K12" s="134">
        <f t="shared" si="2"/>
        <v>0</v>
      </c>
      <c r="L12" s="134">
        <f t="shared" si="2"/>
        <v>0</v>
      </c>
      <c r="M12" s="134">
        <f t="shared" si="2"/>
        <v>0</v>
      </c>
      <c r="N12" s="134">
        <f t="shared" si="2"/>
        <v>0</v>
      </c>
      <c r="O12" s="166">
        <f t="shared" si="2"/>
        <v>0</v>
      </c>
    </row>
    <row r="13" spans="1:15">
      <c r="O13" s="165"/>
    </row>
    <row r="14" spans="1:15">
      <c r="A14" s="126" t="s">
        <v>158</v>
      </c>
      <c r="C14" s="127">
        <f>'DIRECT COSTS of sales'!C49</f>
        <v>0</v>
      </c>
      <c r="D14" s="127">
        <f>'DIRECT COSTS of sales'!D49</f>
        <v>0</v>
      </c>
      <c r="E14" s="127">
        <f>'DIRECT COSTS of sales'!E49</f>
        <v>0</v>
      </c>
      <c r="F14" s="127">
        <f>'DIRECT COSTS of sales'!F49</f>
        <v>0</v>
      </c>
      <c r="G14" s="127">
        <f>'DIRECT COSTS of sales'!G49</f>
        <v>0</v>
      </c>
      <c r="H14" s="127">
        <f>'DIRECT COSTS of sales'!H49</f>
        <v>0</v>
      </c>
      <c r="I14" s="127">
        <f>'DIRECT COSTS of sales'!I49</f>
        <v>0</v>
      </c>
      <c r="J14" s="127">
        <f>'DIRECT COSTS of sales'!J49</f>
        <v>0</v>
      </c>
      <c r="K14" s="127">
        <f>'DIRECT COSTS of sales'!K49</f>
        <v>0</v>
      </c>
      <c r="L14" s="127">
        <f>'DIRECT COSTS of sales'!L49</f>
        <v>0</v>
      </c>
      <c r="M14" s="127">
        <f>'DIRECT COSTS of sales'!M49</f>
        <v>0</v>
      </c>
      <c r="N14" s="127">
        <f>'DIRECT COSTS of sales'!N49</f>
        <v>0</v>
      </c>
      <c r="O14" s="165">
        <f t="shared" ref="O14:O16" si="3">SUM(C14:N14)</f>
        <v>0</v>
      </c>
    </row>
    <row r="15" spans="1:15">
      <c r="A15" s="126" t="s">
        <v>159</v>
      </c>
      <c r="C15" s="127">
        <f>'OVERHEADS or INDIRECT'!C32</f>
        <v>0</v>
      </c>
      <c r="D15" s="127">
        <f>'OVERHEADS or INDIRECT'!D32</f>
        <v>0</v>
      </c>
      <c r="E15" s="127">
        <f>'OVERHEADS or INDIRECT'!E32</f>
        <v>0</v>
      </c>
      <c r="F15" s="127">
        <f>'OVERHEADS or INDIRECT'!F32</f>
        <v>0</v>
      </c>
      <c r="G15" s="127">
        <f>'OVERHEADS or INDIRECT'!G32</f>
        <v>0</v>
      </c>
      <c r="H15" s="127">
        <f>'OVERHEADS or INDIRECT'!H32</f>
        <v>0</v>
      </c>
      <c r="I15" s="127">
        <f>'OVERHEADS or INDIRECT'!I32</f>
        <v>0</v>
      </c>
      <c r="J15" s="127">
        <f>'OVERHEADS or INDIRECT'!J32</f>
        <v>0</v>
      </c>
      <c r="K15" s="127">
        <f>'OVERHEADS or INDIRECT'!K32</f>
        <v>0</v>
      </c>
      <c r="L15" s="127">
        <f>'OVERHEADS or INDIRECT'!L32</f>
        <v>0</v>
      </c>
      <c r="M15" s="127">
        <f>'OVERHEADS or INDIRECT'!M32</f>
        <v>0</v>
      </c>
      <c r="N15" s="127">
        <f>'OVERHEADS or INDIRECT'!N32</f>
        <v>0</v>
      </c>
      <c r="O15" s="165">
        <f t="shared" si="3"/>
        <v>0</v>
      </c>
    </row>
    <row r="16" spans="1:15">
      <c r="A16" s="142" t="s">
        <v>160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65">
        <f t="shared" si="3"/>
        <v>0</v>
      </c>
    </row>
    <row r="17" spans="1:15">
      <c r="A17" s="142" t="s">
        <v>160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65">
        <f t="shared" ref="O17:O18" si="4">SUM(C17:N17)</f>
        <v>0</v>
      </c>
    </row>
    <row r="18" spans="1:15">
      <c r="A18" s="142" t="s">
        <v>160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65">
        <f t="shared" si="4"/>
        <v>0</v>
      </c>
    </row>
    <row r="19" spans="1:15" s="121" customFormat="1">
      <c r="A19" s="121" t="s">
        <v>161</v>
      </c>
      <c r="C19" s="134">
        <f>SUM(C14:C18)</f>
        <v>0</v>
      </c>
      <c r="D19" s="134">
        <f t="shared" ref="D19:O19" si="5">SUM(D14:D18)</f>
        <v>0</v>
      </c>
      <c r="E19" s="134">
        <f t="shared" si="5"/>
        <v>0</v>
      </c>
      <c r="F19" s="134">
        <f t="shared" si="5"/>
        <v>0</v>
      </c>
      <c r="G19" s="134">
        <f t="shared" si="5"/>
        <v>0</v>
      </c>
      <c r="H19" s="134">
        <f t="shared" si="5"/>
        <v>0</v>
      </c>
      <c r="I19" s="134">
        <f t="shared" si="5"/>
        <v>0</v>
      </c>
      <c r="J19" s="134">
        <f t="shared" si="5"/>
        <v>0</v>
      </c>
      <c r="K19" s="134">
        <f t="shared" si="5"/>
        <v>0</v>
      </c>
      <c r="L19" s="134">
        <f t="shared" si="5"/>
        <v>0</v>
      </c>
      <c r="M19" s="134">
        <f t="shared" si="5"/>
        <v>0</v>
      </c>
      <c r="N19" s="134">
        <f t="shared" si="5"/>
        <v>0</v>
      </c>
      <c r="O19" s="166">
        <f t="shared" si="5"/>
        <v>0</v>
      </c>
    </row>
    <row r="21" spans="1:15">
      <c r="A21" s="126" t="s">
        <v>162</v>
      </c>
      <c r="C21" s="127">
        <f>C12-C19</f>
        <v>0</v>
      </c>
      <c r="D21" s="127">
        <f>D12-D19</f>
        <v>0</v>
      </c>
      <c r="E21" s="127">
        <f>E12-E19</f>
        <v>0</v>
      </c>
      <c r="F21" s="127">
        <f>F12-F19</f>
        <v>0</v>
      </c>
      <c r="G21" s="127">
        <f>G12-G19</f>
        <v>0</v>
      </c>
      <c r="H21" s="127">
        <f>H12-H19</f>
        <v>0</v>
      </c>
      <c r="I21" s="127">
        <f>I12-I19</f>
        <v>0</v>
      </c>
      <c r="J21" s="127">
        <f>J12-J19</f>
        <v>0</v>
      </c>
      <c r="K21" s="127">
        <f>K12-K19</f>
        <v>0</v>
      </c>
      <c r="L21" s="127">
        <f>L12-L19</f>
        <v>0</v>
      </c>
      <c r="M21" s="127">
        <f>M12-M19</f>
        <v>0</v>
      </c>
      <c r="N21" s="127">
        <f>N12-N19</f>
        <v>0</v>
      </c>
      <c r="O21" s="165">
        <f>O12-O19</f>
        <v>0</v>
      </c>
    </row>
    <row r="22" spans="1:15">
      <c r="A22" s="126" t="s">
        <v>163</v>
      </c>
      <c r="C22" s="143" t="e">
        <f>C21/C12</f>
        <v>#DIV/0!</v>
      </c>
      <c r="D22" s="143" t="e">
        <f>D21/D12</f>
        <v>#DIV/0!</v>
      </c>
      <c r="E22" s="143" t="e">
        <f>E21/E12</f>
        <v>#DIV/0!</v>
      </c>
      <c r="F22" s="143" t="e">
        <f>F21/F12</f>
        <v>#DIV/0!</v>
      </c>
      <c r="G22" s="143" t="e">
        <f>G21/G12</f>
        <v>#DIV/0!</v>
      </c>
      <c r="H22" s="143" t="e">
        <f>H21/H12</f>
        <v>#DIV/0!</v>
      </c>
      <c r="I22" s="143" t="e">
        <f>I21/I12</f>
        <v>#DIV/0!</v>
      </c>
      <c r="J22" s="143" t="e">
        <f>J21/J12</f>
        <v>#DIV/0!</v>
      </c>
      <c r="K22" s="143" t="e">
        <f>K21/K12</f>
        <v>#DIV/0!</v>
      </c>
      <c r="L22" s="143" t="e">
        <f>L21/L12</f>
        <v>#DIV/0!</v>
      </c>
      <c r="M22" s="143" t="e">
        <f>M21/M12</f>
        <v>#DIV/0!</v>
      </c>
      <c r="N22" s="143" t="e">
        <f>N21/N12</f>
        <v>#DIV/0!</v>
      </c>
      <c r="O22" s="167" t="e">
        <f>O21/O12</f>
        <v>#DIV/0!</v>
      </c>
    </row>
    <row r="24" spans="1:15">
      <c r="A24" s="126" t="s">
        <v>164</v>
      </c>
      <c r="C24" s="142"/>
      <c r="D24" s="127">
        <f>C25</f>
        <v>0</v>
      </c>
      <c r="E24" s="127">
        <f t="shared" ref="E24:N24" si="6">D25</f>
        <v>0</v>
      </c>
      <c r="F24" s="127">
        <f t="shared" si="6"/>
        <v>0</v>
      </c>
      <c r="G24" s="127">
        <f t="shared" si="6"/>
        <v>0</v>
      </c>
      <c r="H24" s="127">
        <f t="shared" si="6"/>
        <v>0</v>
      </c>
      <c r="I24" s="127">
        <f t="shared" si="6"/>
        <v>0</v>
      </c>
      <c r="J24" s="127">
        <f t="shared" si="6"/>
        <v>0</v>
      </c>
      <c r="K24" s="127">
        <f t="shared" si="6"/>
        <v>0</v>
      </c>
      <c r="L24" s="127">
        <f t="shared" si="6"/>
        <v>0</v>
      </c>
      <c r="M24" s="127">
        <f t="shared" si="6"/>
        <v>0</v>
      </c>
      <c r="N24" s="127">
        <f t="shared" si="6"/>
        <v>0</v>
      </c>
    </row>
    <row r="25" spans="1:15">
      <c r="A25" s="126" t="s">
        <v>165</v>
      </c>
      <c r="C25" s="127">
        <f>C24+C21</f>
        <v>0</v>
      </c>
      <c r="D25" s="127">
        <f>D24+D21</f>
        <v>0</v>
      </c>
      <c r="E25" s="127">
        <f t="shared" ref="E25:N25" si="7">E24+E21</f>
        <v>0</v>
      </c>
      <c r="F25" s="127">
        <f t="shared" si="7"/>
        <v>0</v>
      </c>
      <c r="G25" s="127">
        <f t="shared" si="7"/>
        <v>0</v>
      </c>
      <c r="H25" s="127">
        <f t="shared" si="7"/>
        <v>0</v>
      </c>
      <c r="I25" s="127">
        <f t="shared" si="7"/>
        <v>0</v>
      </c>
      <c r="J25" s="127">
        <f t="shared" si="7"/>
        <v>0</v>
      </c>
      <c r="K25" s="127">
        <f t="shared" si="7"/>
        <v>0</v>
      </c>
      <c r="L25" s="127">
        <f t="shared" si="7"/>
        <v>0</v>
      </c>
      <c r="M25" s="127">
        <f t="shared" si="7"/>
        <v>0</v>
      </c>
      <c r="N25" s="127">
        <f t="shared" si="7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41"/>
  <sheetViews>
    <sheetView showGridLines="0" topLeftCell="A4" zoomScale="94" zoomScaleNormal="94" workbookViewId="0">
      <selection activeCell="D11" sqref="D11:D13"/>
    </sheetView>
  </sheetViews>
  <sheetFormatPr defaultColWidth="8.85546875" defaultRowHeight="14.1"/>
  <cols>
    <col min="1" max="1" width="5.140625" style="3" customWidth="1"/>
    <col min="2" max="2" width="29.42578125" style="3" customWidth="1"/>
    <col min="3" max="3" width="18.140625" style="3" customWidth="1"/>
    <col min="4" max="4" width="10.42578125" style="3" customWidth="1"/>
    <col min="5" max="5" width="12.28515625" style="3" bestFit="1" customWidth="1"/>
    <col min="6" max="14" width="8.85546875" style="3"/>
    <col min="15" max="15" width="11.140625" style="3" customWidth="1"/>
    <col min="16" max="16" width="9.28515625" style="3" customWidth="1"/>
    <col min="17" max="17" width="11" style="3" customWidth="1"/>
    <col min="18" max="21" width="9.85546875" style="3" customWidth="1"/>
    <col min="22" max="257" width="8.85546875" style="3"/>
    <col min="258" max="258" width="26.140625" style="3" customWidth="1"/>
    <col min="259" max="273" width="8.85546875" style="3"/>
    <col min="274" max="274" width="9.7109375" style="3" bestFit="1" customWidth="1"/>
    <col min="275" max="513" width="8.85546875" style="3"/>
    <col min="514" max="514" width="26.140625" style="3" customWidth="1"/>
    <col min="515" max="529" width="8.85546875" style="3"/>
    <col min="530" max="530" width="9.7109375" style="3" bestFit="1" customWidth="1"/>
    <col min="531" max="769" width="8.85546875" style="3"/>
    <col min="770" max="770" width="26.140625" style="3" customWidth="1"/>
    <col min="771" max="785" width="8.85546875" style="3"/>
    <col min="786" max="786" width="9.7109375" style="3" bestFit="1" customWidth="1"/>
    <col min="787" max="1025" width="8.85546875" style="3"/>
    <col min="1026" max="1026" width="26.140625" style="3" customWidth="1"/>
    <col min="1027" max="1041" width="8.85546875" style="3"/>
    <col min="1042" max="1042" width="9.7109375" style="3" bestFit="1" customWidth="1"/>
    <col min="1043" max="1281" width="8.85546875" style="3"/>
    <col min="1282" max="1282" width="26.140625" style="3" customWidth="1"/>
    <col min="1283" max="1297" width="8.85546875" style="3"/>
    <col min="1298" max="1298" width="9.7109375" style="3" bestFit="1" customWidth="1"/>
    <col min="1299" max="1537" width="8.85546875" style="3"/>
    <col min="1538" max="1538" width="26.140625" style="3" customWidth="1"/>
    <col min="1539" max="1553" width="8.85546875" style="3"/>
    <col min="1554" max="1554" width="9.7109375" style="3" bestFit="1" customWidth="1"/>
    <col min="1555" max="1793" width="8.85546875" style="3"/>
    <col min="1794" max="1794" width="26.140625" style="3" customWidth="1"/>
    <col min="1795" max="1809" width="8.85546875" style="3"/>
    <col min="1810" max="1810" width="9.7109375" style="3" bestFit="1" customWidth="1"/>
    <col min="1811" max="2049" width="8.85546875" style="3"/>
    <col min="2050" max="2050" width="26.140625" style="3" customWidth="1"/>
    <col min="2051" max="2065" width="8.85546875" style="3"/>
    <col min="2066" max="2066" width="9.7109375" style="3" bestFit="1" customWidth="1"/>
    <col min="2067" max="2305" width="8.85546875" style="3"/>
    <col min="2306" max="2306" width="26.140625" style="3" customWidth="1"/>
    <col min="2307" max="2321" width="8.85546875" style="3"/>
    <col min="2322" max="2322" width="9.7109375" style="3" bestFit="1" customWidth="1"/>
    <col min="2323" max="2561" width="8.85546875" style="3"/>
    <col min="2562" max="2562" width="26.140625" style="3" customWidth="1"/>
    <col min="2563" max="2577" width="8.85546875" style="3"/>
    <col min="2578" max="2578" width="9.7109375" style="3" bestFit="1" customWidth="1"/>
    <col min="2579" max="2817" width="8.85546875" style="3"/>
    <col min="2818" max="2818" width="26.140625" style="3" customWidth="1"/>
    <col min="2819" max="2833" width="8.85546875" style="3"/>
    <col min="2834" max="2834" width="9.7109375" style="3" bestFit="1" customWidth="1"/>
    <col min="2835" max="3073" width="8.85546875" style="3"/>
    <col min="3074" max="3074" width="26.140625" style="3" customWidth="1"/>
    <col min="3075" max="3089" width="8.85546875" style="3"/>
    <col min="3090" max="3090" width="9.7109375" style="3" bestFit="1" customWidth="1"/>
    <col min="3091" max="3329" width="8.85546875" style="3"/>
    <col min="3330" max="3330" width="26.140625" style="3" customWidth="1"/>
    <col min="3331" max="3345" width="8.85546875" style="3"/>
    <col min="3346" max="3346" width="9.7109375" style="3" bestFit="1" customWidth="1"/>
    <col min="3347" max="3585" width="8.85546875" style="3"/>
    <col min="3586" max="3586" width="26.140625" style="3" customWidth="1"/>
    <col min="3587" max="3601" width="8.85546875" style="3"/>
    <col min="3602" max="3602" width="9.7109375" style="3" bestFit="1" customWidth="1"/>
    <col min="3603" max="3841" width="8.85546875" style="3"/>
    <col min="3842" max="3842" width="26.140625" style="3" customWidth="1"/>
    <col min="3843" max="3857" width="8.85546875" style="3"/>
    <col min="3858" max="3858" width="9.7109375" style="3" bestFit="1" customWidth="1"/>
    <col min="3859" max="4097" width="8.85546875" style="3"/>
    <col min="4098" max="4098" width="26.140625" style="3" customWidth="1"/>
    <col min="4099" max="4113" width="8.85546875" style="3"/>
    <col min="4114" max="4114" width="9.7109375" style="3" bestFit="1" customWidth="1"/>
    <col min="4115" max="4353" width="8.85546875" style="3"/>
    <col min="4354" max="4354" width="26.140625" style="3" customWidth="1"/>
    <col min="4355" max="4369" width="8.85546875" style="3"/>
    <col min="4370" max="4370" width="9.7109375" style="3" bestFit="1" customWidth="1"/>
    <col min="4371" max="4609" width="8.85546875" style="3"/>
    <col min="4610" max="4610" width="26.140625" style="3" customWidth="1"/>
    <col min="4611" max="4625" width="8.85546875" style="3"/>
    <col min="4626" max="4626" width="9.7109375" style="3" bestFit="1" customWidth="1"/>
    <col min="4627" max="4865" width="8.85546875" style="3"/>
    <col min="4866" max="4866" width="26.140625" style="3" customWidth="1"/>
    <col min="4867" max="4881" width="8.85546875" style="3"/>
    <col min="4882" max="4882" width="9.7109375" style="3" bestFit="1" customWidth="1"/>
    <col min="4883" max="5121" width="8.85546875" style="3"/>
    <col min="5122" max="5122" width="26.140625" style="3" customWidth="1"/>
    <col min="5123" max="5137" width="8.85546875" style="3"/>
    <col min="5138" max="5138" width="9.7109375" style="3" bestFit="1" customWidth="1"/>
    <col min="5139" max="5377" width="8.85546875" style="3"/>
    <col min="5378" max="5378" width="26.140625" style="3" customWidth="1"/>
    <col min="5379" max="5393" width="8.85546875" style="3"/>
    <col min="5394" max="5394" width="9.7109375" style="3" bestFit="1" customWidth="1"/>
    <col min="5395" max="5633" width="8.85546875" style="3"/>
    <col min="5634" max="5634" width="26.140625" style="3" customWidth="1"/>
    <col min="5635" max="5649" width="8.85546875" style="3"/>
    <col min="5650" max="5650" width="9.7109375" style="3" bestFit="1" customWidth="1"/>
    <col min="5651" max="5889" width="8.85546875" style="3"/>
    <col min="5890" max="5890" width="26.140625" style="3" customWidth="1"/>
    <col min="5891" max="5905" width="8.85546875" style="3"/>
    <col min="5906" max="5906" width="9.7109375" style="3" bestFit="1" customWidth="1"/>
    <col min="5907" max="6145" width="8.85546875" style="3"/>
    <col min="6146" max="6146" width="26.140625" style="3" customWidth="1"/>
    <col min="6147" max="6161" width="8.85546875" style="3"/>
    <col min="6162" max="6162" width="9.7109375" style="3" bestFit="1" customWidth="1"/>
    <col min="6163" max="6401" width="8.85546875" style="3"/>
    <col min="6402" max="6402" width="26.140625" style="3" customWidth="1"/>
    <col min="6403" max="6417" width="8.85546875" style="3"/>
    <col min="6418" max="6418" width="9.7109375" style="3" bestFit="1" customWidth="1"/>
    <col min="6419" max="6657" width="8.85546875" style="3"/>
    <col min="6658" max="6658" width="26.140625" style="3" customWidth="1"/>
    <col min="6659" max="6673" width="8.85546875" style="3"/>
    <col min="6674" max="6674" width="9.7109375" style="3" bestFit="1" customWidth="1"/>
    <col min="6675" max="6913" width="8.85546875" style="3"/>
    <col min="6914" max="6914" width="26.140625" style="3" customWidth="1"/>
    <col min="6915" max="6929" width="8.85546875" style="3"/>
    <col min="6930" max="6930" width="9.7109375" style="3" bestFit="1" customWidth="1"/>
    <col min="6931" max="7169" width="8.85546875" style="3"/>
    <col min="7170" max="7170" width="26.140625" style="3" customWidth="1"/>
    <col min="7171" max="7185" width="8.85546875" style="3"/>
    <col min="7186" max="7186" width="9.7109375" style="3" bestFit="1" customWidth="1"/>
    <col min="7187" max="7425" width="8.85546875" style="3"/>
    <col min="7426" max="7426" width="26.140625" style="3" customWidth="1"/>
    <col min="7427" max="7441" width="8.85546875" style="3"/>
    <col min="7442" max="7442" width="9.7109375" style="3" bestFit="1" customWidth="1"/>
    <col min="7443" max="7681" width="8.85546875" style="3"/>
    <col min="7682" max="7682" width="26.140625" style="3" customWidth="1"/>
    <col min="7683" max="7697" width="8.85546875" style="3"/>
    <col min="7698" max="7698" width="9.7109375" style="3" bestFit="1" customWidth="1"/>
    <col min="7699" max="7937" width="8.85546875" style="3"/>
    <col min="7938" max="7938" width="26.140625" style="3" customWidth="1"/>
    <col min="7939" max="7953" width="8.85546875" style="3"/>
    <col min="7954" max="7954" width="9.7109375" style="3" bestFit="1" customWidth="1"/>
    <col min="7955" max="8193" width="8.85546875" style="3"/>
    <col min="8194" max="8194" width="26.140625" style="3" customWidth="1"/>
    <col min="8195" max="8209" width="8.85546875" style="3"/>
    <col min="8210" max="8210" width="9.7109375" style="3" bestFit="1" customWidth="1"/>
    <col min="8211" max="8449" width="8.85546875" style="3"/>
    <col min="8450" max="8450" width="26.140625" style="3" customWidth="1"/>
    <col min="8451" max="8465" width="8.85546875" style="3"/>
    <col min="8466" max="8466" width="9.7109375" style="3" bestFit="1" customWidth="1"/>
    <col min="8467" max="8705" width="8.85546875" style="3"/>
    <col min="8706" max="8706" width="26.140625" style="3" customWidth="1"/>
    <col min="8707" max="8721" width="8.85546875" style="3"/>
    <col min="8722" max="8722" width="9.7109375" style="3" bestFit="1" customWidth="1"/>
    <col min="8723" max="8961" width="8.85546875" style="3"/>
    <col min="8962" max="8962" width="26.140625" style="3" customWidth="1"/>
    <col min="8963" max="8977" width="8.85546875" style="3"/>
    <col min="8978" max="8978" width="9.7109375" style="3" bestFit="1" customWidth="1"/>
    <col min="8979" max="9217" width="8.85546875" style="3"/>
    <col min="9218" max="9218" width="26.140625" style="3" customWidth="1"/>
    <col min="9219" max="9233" width="8.85546875" style="3"/>
    <col min="9234" max="9234" width="9.7109375" style="3" bestFit="1" customWidth="1"/>
    <col min="9235" max="9473" width="8.85546875" style="3"/>
    <col min="9474" max="9474" width="26.140625" style="3" customWidth="1"/>
    <col min="9475" max="9489" width="8.85546875" style="3"/>
    <col min="9490" max="9490" width="9.7109375" style="3" bestFit="1" customWidth="1"/>
    <col min="9491" max="9729" width="8.85546875" style="3"/>
    <col min="9730" max="9730" width="26.140625" style="3" customWidth="1"/>
    <col min="9731" max="9745" width="8.85546875" style="3"/>
    <col min="9746" max="9746" width="9.7109375" style="3" bestFit="1" customWidth="1"/>
    <col min="9747" max="9985" width="8.85546875" style="3"/>
    <col min="9986" max="9986" width="26.140625" style="3" customWidth="1"/>
    <col min="9987" max="10001" width="8.85546875" style="3"/>
    <col min="10002" max="10002" width="9.7109375" style="3" bestFit="1" customWidth="1"/>
    <col min="10003" max="10241" width="8.85546875" style="3"/>
    <col min="10242" max="10242" width="26.140625" style="3" customWidth="1"/>
    <col min="10243" max="10257" width="8.85546875" style="3"/>
    <col min="10258" max="10258" width="9.7109375" style="3" bestFit="1" customWidth="1"/>
    <col min="10259" max="10497" width="8.85546875" style="3"/>
    <col min="10498" max="10498" width="26.140625" style="3" customWidth="1"/>
    <col min="10499" max="10513" width="8.85546875" style="3"/>
    <col min="10514" max="10514" width="9.7109375" style="3" bestFit="1" customWidth="1"/>
    <col min="10515" max="10753" width="8.85546875" style="3"/>
    <col min="10754" max="10754" width="26.140625" style="3" customWidth="1"/>
    <col min="10755" max="10769" width="8.85546875" style="3"/>
    <col min="10770" max="10770" width="9.7109375" style="3" bestFit="1" customWidth="1"/>
    <col min="10771" max="11009" width="8.85546875" style="3"/>
    <col min="11010" max="11010" width="26.140625" style="3" customWidth="1"/>
    <col min="11011" max="11025" width="8.85546875" style="3"/>
    <col min="11026" max="11026" width="9.7109375" style="3" bestFit="1" customWidth="1"/>
    <col min="11027" max="11265" width="8.85546875" style="3"/>
    <col min="11266" max="11266" width="26.140625" style="3" customWidth="1"/>
    <col min="11267" max="11281" width="8.85546875" style="3"/>
    <col min="11282" max="11282" width="9.7109375" style="3" bestFit="1" customWidth="1"/>
    <col min="11283" max="11521" width="8.85546875" style="3"/>
    <col min="11522" max="11522" width="26.140625" style="3" customWidth="1"/>
    <col min="11523" max="11537" width="8.85546875" style="3"/>
    <col min="11538" max="11538" width="9.7109375" style="3" bestFit="1" customWidth="1"/>
    <col min="11539" max="11777" width="8.85546875" style="3"/>
    <col min="11778" max="11778" width="26.140625" style="3" customWidth="1"/>
    <col min="11779" max="11793" width="8.85546875" style="3"/>
    <col min="11794" max="11794" width="9.7109375" style="3" bestFit="1" customWidth="1"/>
    <col min="11795" max="12033" width="8.85546875" style="3"/>
    <col min="12034" max="12034" width="26.140625" style="3" customWidth="1"/>
    <col min="12035" max="12049" width="8.85546875" style="3"/>
    <col min="12050" max="12050" width="9.7109375" style="3" bestFit="1" customWidth="1"/>
    <col min="12051" max="12289" width="8.85546875" style="3"/>
    <col min="12290" max="12290" width="26.140625" style="3" customWidth="1"/>
    <col min="12291" max="12305" width="8.85546875" style="3"/>
    <col min="12306" max="12306" width="9.7109375" style="3" bestFit="1" customWidth="1"/>
    <col min="12307" max="12545" width="8.85546875" style="3"/>
    <col min="12546" max="12546" width="26.140625" style="3" customWidth="1"/>
    <col min="12547" max="12561" width="8.85546875" style="3"/>
    <col min="12562" max="12562" width="9.7109375" style="3" bestFit="1" customWidth="1"/>
    <col min="12563" max="12801" width="8.85546875" style="3"/>
    <col min="12802" max="12802" width="26.140625" style="3" customWidth="1"/>
    <col min="12803" max="12817" width="8.85546875" style="3"/>
    <col min="12818" max="12818" width="9.7109375" style="3" bestFit="1" customWidth="1"/>
    <col min="12819" max="13057" width="8.85546875" style="3"/>
    <col min="13058" max="13058" width="26.140625" style="3" customWidth="1"/>
    <col min="13059" max="13073" width="8.85546875" style="3"/>
    <col min="13074" max="13074" width="9.7109375" style="3" bestFit="1" customWidth="1"/>
    <col min="13075" max="13313" width="8.85546875" style="3"/>
    <col min="13314" max="13314" width="26.140625" style="3" customWidth="1"/>
    <col min="13315" max="13329" width="8.85546875" style="3"/>
    <col min="13330" max="13330" width="9.7109375" style="3" bestFit="1" customWidth="1"/>
    <col min="13331" max="13569" width="8.85546875" style="3"/>
    <col min="13570" max="13570" width="26.140625" style="3" customWidth="1"/>
    <col min="13571" max="13585" width="8.85546875" style="3"/>
    <col min="13586" max="13586" width="9.7109375" style="3" bestFit="1" customWidth="1"/>
    <col min="13587" max="13825" width="8.85546875" style="3"/>
    <col min="13826" max="13826" width="26.140625" style="3" customWidth="1"/>
    <col min="13827" max="13841" width="8.85546875" style="3"/>
    <col min="13842" max="13842" width="9.7109375" style="3" bestFit="1" customWidth="1"/>
    <col min="13843" max="14081" width="8.85546875" style="3"/>
    <col min="14082" max="14082" width="26.140625" style="3" customWidth="1"/>
    <col min="14083" max="14097" width="8.85546875" style="3"/>
    <col min="14098" max="14098" width="9.7109375" style="3" bestFit="1" customWidth="1"/>
    <col min="14099" max="14337" width="8.85546875" style="3"/>
    <col min="14338" max="14338" width="26.140625" style="3" customWidth="1"/>
    <col min="14339" max="14353" width="8.85546875" style="3"/>
    <col min="14354" max="14354" width="9.7109375" style="3" bestFit="1" customWidth="1"/>
    <col min="14355" max="14593" width="8.85546875" style="3"/>
    <col min="14594" max="14594" width="26.140625" style="3" customWidth="1"/>
    <col min="14595" max="14609" width="8.85546875" style="3"/>
    <col min="14610" max="14610" width="9.7109375" style="3" bestFit="1" customWidth="1"/>
    <col min="14611" max="14849" width="8.85546875" style="3"/>
    <col min="14850" max="14850" width="26.140625" style="3" customWidth="1"/>
    <col min="14851" max="14865" width="8.85546875" style="3"/>
    <col min="14866" max="14866" width="9.7109375" style="3" bestFit="1" customWidth="1"/>
    <col min="14867" max="15105" width="8.85546875" style="3"/>
    <col min="15106" max="15106" width="26.140625" style="3" customWidth="1"/>
    <col min="15107" max="15121" width="8.85546875" style="3"/>
    <col min="15122" max="15122" width="9.7109375" style="3" bestFit="1" customWidth="1"/>
    <col min="15123" max="15361" width="8.85546875" style="3"/>
    <col min="15362" max="15362" width="26.140625" style="3" customWidth="1"/>
    <col min="15363" max="15377" width="8.85546875" style="3"/>
    <col min="15378" max="15378" width="9.7109375" style="3" bestFit="1" customWidth="1"/>
    <col min="15379" max="15617" width="8.85546875" style="3"/>
    <col min="15618" max="15618" width="26.140625" style="3" customWidth="1"/>
    <col min="15619" max="15633" width="8.85546875" style="3"/>
    <col min="15634" max="15634" width="9.7109375" style="3" bestFit="1" customWidth="1"/>
    <col min="15635" max="15873" width="8.85546875" style="3"/>
    <col min="15874" max="15874" width="26.140625" style="3" customWidth="1"/>
    <col min="15875" max="15889" width="8.85546875" style="3"/>
    <col min="15890" max="15890" width="9.7109375" style="3" bestFit="1" customWidth="1"/>
    <col min="15891" max="16129" width="8.85546875" style="3"/>
    <col min="16130" max="16130" width="26.140625" style="3" customWidth="1"/>
    <col min="16131" max="16145" width="8.85546875" style="3"/>
    <col min="16146" max="16146" width="9.7109375" style="3" bestFit="1" customWidth="1"/>
    <col min="16147" max="16384" width="8.85546875" style="3"/>
  </cols>
  <sheetData>
    <row r="1" spans="2:21" ht="18" customHeight="1"/>
    <row r="2" spans="2:21" ht="24" customHeight="1">
      <c r="B2" s="2" t="s">
        <v>166</v>
      </c>
      <c r="D2" s="6" t="s">
        <v>1</v>
      </c>
      <c r="E2" s="4"/>
      <c r="F2" s="177" t="str">
        <f>'Personal Expenditure'!D4</f>
        <v xml:space="preserve"> </v>
      </c>
      <c r="G2" s="177"/>
      <c r="H2" s="177"/>
      <c r="I2" s="177"/>
      <c r="J2" s="177"/>
    </row>
    <row r="3" spans="2:21" ht="15.95">
      <c r="B3" s="1"/>
      <c r="D3" s="6"/>
      <c r="E3" s="4"/>
      <c r="F3" s="23"/>
      <c r="G3" s="23"/>
      <c r="H3" s="7"/>
      <c r="I3" s="7"/>
      <c r="J3" s="7"/>
    </row>
    <row r="4" spans="2:21" ht="24" customHeight="1">
      <c r="B4" s="1"/>
      <c r="D4" s="6" t="s">
        <v>3</v>
      </c>
      <c r="E4" s="4"/>
      <c r="F4" s="177" t="str">
        <f>'Personal Expenditure'!D6</f>
        <v xml:space="preserve"> </v>
      </c>
      <c r="G4" s="177"/>
      <c r="H4" s="177"/>
      <c r="I4" s="177"/>
      <c r="J4" s="177"/>
      <c r="O4" s="116" t="s">
        <v>167</v>
      </c>
      <c r="P4" s="116" t="s">
        <v>168</v>
      </c>
    </row>
    <row r="5" spans="2:21" ht="15.95">
      <c r="B5" s="1"/>
      <c r="D5" s="6"/>
      <c r="E5" s="4"/>
      <c r="F5" s="23"/>
      <c r="G5" s="23"/>
      <c r="H5" s="7"/>
      <c r="I5" s="7"/>
      <c r="J5" s="7"/>
    </row>
    <row r="6" spans="2:21" ht="24" customHeight="1">
      <c r="B6" s="1"/>
      <c r="D6" s="6" t="s">
        <v>4</v>
      </c>
      <c r="E6" s="4"/>
      <c r="F6" s="169" t="str">
        <f>'Personal Expenditure'!D8</f>
        <v xml:space="preserve"> </v>
      </c>
      <c r="G6" s="169"/>
      <c r="H6" s="169"/>
      <c r="I6" s="169"/>
      <c r="J6" s="169"/>
      <c r="O6" s="3" t="s">
        <v>169</v>
      </c>
      <c r="P6" s="116" t="s">
        <v>170</v>
      </c>
    </row>
    <row r="7" spans="2:21">
      <c r="O7" s="3" t="s">
        <v>171</v>
      </c>
    </row>
    <row r="8" spans="2:21" ht="17.100000000000001" thickBot="1">
      <c r="B8" s="6" t="s">
        <v>172</v>
      </c>
      <c r="C8" s="7"/>
      <c r="D8" s="7"/>
      <c r="E8" s="7" t="s">
        <v>173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2:21" ht="17.100000000000001" thickBot="1">
      <c r="B9" s="5"/>
      <c r="C9" s="7"/>
      <c r="D9" s="14" t="s">
        <v>174</v>
      </c>
      <c r="E9" s="96" t="s">
        <v>175</v>
      </c>
      <c r="F9" s="96" t="s">
        <v>176</v>
      </c>
      <c r="G9" s="96" t="s">
        <v>177</v>
      </c>
      <c r="H9" s="96" t="s">
        <v>178</v>
      </c>
      <c r="I9" s="96" t="s">
        <v>179</v>
      </c>
      <c r="J9" s="96" t="s">
        <v>180</v>
      </c>
      <c r="K9" s="96" t="s">
        <v>89</v>
      </c>
      <c r="L9" s="96" t="s">
        <v>181</v>
      </c>
      <c r="M9" s="96" t="s">
        <v>182</v>
      </c>
      <c r="N9" s="96" t="s">
        <v>183</v>
      </c>
      <c r="O9" s="96" t="s">
        <v>184</v>
      </c>
      <c r="P9" s="96" t="s">
        <v>185</v>
      </c>
      <c r="Q9" s="7"/>
      <c r="R9" s="7"/>
      <c r="S9" s="7"/>
      <c r="T9" s="7"/>
      <c r="U9" s="7"/>
    </row>
    <row r="10" spans="2:21" ht="35.1" thickBot="1">
      <c r="B10" s="68" t="s">
        <v>186</v>
      </c>
      <c r="C10" s="69" t="s">
        <v>187</v>
      </c>
      <c r="D10" s="70" t="s">
        <v>188</v>
      </c>
      <c r="E10" s="71" t="s">
        <v>189</v>
      </c>
      <c r="F10" s="72" t="s">
        <v>190</v>
      </c>
      <c r="G10" s="71" t="s">
        <v>191</v>
      </c>
      <c r="H10" s="72" t="s">
        <v>192</v>
      </c>
      <c r="I10" s="71" t="s">
        <v>193</v>
      </c>
      <c r="J10" s="72" t="s">
        <v>194</v>
      </c>
      <c r="K10" s="71" t="s">
        <v>195</v>
      </c>
      <c r="L10" s="72" t="s">
        <v>196</v>
      </c>
      <c r="M10" s="71" t="s">
        <v>197</v>
      </c>
      <c r="N10" s="72" t="s">
        <v>198</v>
      </c>
      <c r="O10" s="71" t="s">
        <v>199</v>
      </c>
      <c r="P10" s="72" t="s">
        <v>200</v>
      </c>
      <c r="Q10" s="73" t="s">
        <v>201</v>
      </c>
      <c r="R10" s="74" t="s">
        <v>202</v>
      </c>
      <c r="S10" s="73" t="s">
        <v>50</v>
      </c>
      <c r="T10" s="74" t="s">
        <v>203</v>
      </c>
      <c r="U10" s="75" t="s">
        <v>163</v>
      </c>
    </row>
    <row r="11" spans="2:21" ht="33.950000000000003">
      <c r="B11" s="118" t="s">
        <v>204</v>
      </c>
      <c r="C11" s="8">
        <v>40</v>
      </c>
      <c r="D11" s="120">
        <v>5.4</v>
      </c>
      <c r="E11" s="12">
        <v>16</v>
      </c>
      <c r="F11" s="13">
        <v>16</v>
      </c>
      <c r="G11" s="12">
        <v>16</v>
      </c>
      <c r="H11" s="13">
        <v>16</v>
      </c>
      <c r="I11" s="12">
        <v>16</v>
      </c>
      <c r="J11" s="13">
        <v>16</v>
      </c>
      <c r="K11" s="12">
        <v>16</v>
      </c>
      <c r="L11" s="13">
        <v>16</v>
      </c>
      <c r="M11" s="12">
        <v>16</v>
      </c>
      <c r="N11" s="13">
        <v>16</v>
      </c>
      <c r="O11" s="12">
        <v>16</v>
      </c>
      <c r="P11" s="13">
        <v>16</v>
      </c>
      <c r="Q11" s="86">
        <f>SUM(F11:P11)</f>
        <v>176</v>
      </c>
      <c r="R11" s="84">
        <f t="shared" ref="R11:R20" si="0">SUM(Q11*C11)</f>
        <v>7040</v>
      </c>
      <c r="S11" s="85">
        <f t="shared" ref="S11:S20" si="1">SUM(Q11*D11)</f>
        <v>950.40000000000009</v>
      </c>
      <c r="T11" s="84">
        <f t="shared" ref="T11:T20" si="2">SUM(R11-S11)</f>
        <v>6089.6</v>
      </c>
      <c r="U11" s="76">
        <f>IF(T11=0,"",SUM(T11/R11))</f>
        <v>0.8650000000000001</v>
      </c>
    </row>
    <row r="12" spans="2:21" ht="17.100000000000001">
      <c r="B12" s="118" t="s">
        <v>205</v>
      </c>
      <c r="C12" s="8">
        <v>15</v>
      </c>
      <c r="D12" s="120">
        <v>1.95</v>
      </c>
      <c r="E12" s="12">
        <v>12</v>
      </c>
      <c r="F12" s="12">
        <v>12</v>
      </c>
      <c r="G12" s="12">
        <v>12</v>
      </c>
      <c r="H12" s="12">
        <v>12</v>
      </c>
      <c r="I12" s="12">
        <v>12</v>
      </c>
      <c r="J12" s="12">
        <v>12</v>
      </c>
      <c r="K12" s="12">
        <v>12</v>
      </c>
      <c r="L12" s="12">
        <v>12</v>
      </c>
      <c r="M12" s="12">
        <v>12</v>
      </c>
      <c r="N12" s="12">
        <v>12</v>
      </c>
      <c r="O12" s="12">
        <v>12</v>
      </c>
      <c r="P12" s="12">
        <v>12</v>
      </c>
      <c r="Q12" s="86">
        <f>SUM(F12:P12)</f>
        <v>132</v>
      </c>
      <c r="R12" s="84">
        <f t="shared" ref="R12:R15" si="3">SUM(Q12*C12)</f>
        <v>1980</v>
      </c>
      <c r="S12" s="85">
        <f t="shared" ref="S12:S15" si="4">SUM(Q12*D12)</f>
        <v>257.39999999999998</v>
      </c>
      <c r="T12" s="84">
        <f t="shared" ref="T12:T15" si="5">SUM(R12-S12)</f>
        <v>1722.6</v>
      </c>
      <c r="U12" s="76">
        <f t="shared" ref="U12:U21" si="6">IF(T12=0,"",SUM(T12/R12))</f>
        <v>0.87</v>
      </c>
    </row>
    <row r="13" spans="2:21" ht="33.950000000000003">
      <c r="B13" s="118" t="s">
        <v>206</v>
      </c>
      <c r="C13" s="8">
        <v>40</v>
      </c>
      <c r="D13" s="120">
        <v>5.4</v>
      </c>
      <c r="E13" s="12"/>
      <c r="F13" s="13"/>
      <c r="G13" s="13"/>
      <c r="H13" s="13"/>
      <c r="I13" s="13"/>
      <c r="J13" s="13"/>
      <c r="K13" s="13">
        <v>8</v>
      </c>
      <c r="L13" s="13">
        <v>8</v>
      </c>
      <c r="M13" s="13">
        <v>8</v>
      </c>
      <c r="N13" s="13">
        <v>8</v>
      </c>
      <c r="O13" s="13">
        <v>8</v>
      </c>
      <c r="P13" s="13">
        <v>8</v>
      </c>
      <c r="Q13" s="86">
        <f t="shared" ref="Q13:Q15" si="7">SUM(E13:P13)</f>
        <v>48</v>
      </c>
      <c r="R13" s="84">
        <f t="shared" si="3"/>
        <v>1920</v>
      </c>
      <c r="S13" s="85">
        <f t="shared" si="4"/>
        <v>259.20000000000005</v>
      </c>
      <c r="T13" s="84">
        <f t="shared" si="5"/>
        <v>1660.8</v>
      </c>
      <c r="U13" s="76">
        <f t="shared" si="6"/>
        <v>0.86499999999999999</v>
      </c>
    </row>
    <row r="14" spans="2:21" ht="15.95">
      <c r="B14" s="20" t="s">
        <v>207</v>
      </c>
      <c r="C14" s="8">
        <v>200</v>
      </c>
      <c r="D14" s="9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86">
        <f t="shared" si="7"/>
        <v>0</v>
      </c>
      <c r="R14" s="84">
        <f t="shared" si="3"/>
        <v>0</v>
      </c>
      <c r="S14" s="85">
        <f t="shared" si="4"/>
        <v>0</v>
      </c>
      <c r="T14" s="84">
        <f t="shared" si="5"/>
        <v>0</v>
      </c>
      <c r="U14" s="76" t="str">
        <f t="shared" si="6"/>
        <v/>
      </c>
    </row>
    <row r="15" spans="2:21" ht="33.950000000000003">
      <c r="B15" s="118" t="s">
        <v>208</v>
      </c>
      <c r="C15" s="8">
        <v>35</v>
      </c>
      <c r="D15" s="9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86">
        <f t="shared" si="7"/>
        <v>0</v>
      </c>
      <c r="R15" s="84">
        <f t="shared" si="3"/>
        <v>0</v>
      </c>
      <c r="S15" s="85">
        <f t="shared" si="4"/>
        <v>0</v>
      </c>
      <c r="T15" s="84">
        <f t="shared" si="5"/>
        <v>0</v>
      </c>
      <c r="U15" s="76" t="str">
        <f t="shared" si="6"/>
        <v/>
      </c>
    </row>
    <row r="16" spans="2:21" ht="15.95">
      <c r="B16" s="20"/>
      <c r="C16" s="8"/>
      <c r="D16" s="9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86">
        <f t="shared" ref="Q16:Q20" si="8">SUM(E16:P16)</f>
        <v>0</v>
      </c>
      <c r="R16" s="84">
        <f t="shared" si="0"/>
        <v>0</v>
      </c>
      <c r="S16" s="85">
        <f t="shared" si="1"/>
        <v>0</v>
      </c>
      <c r="T16" s="84">
        <f t="shared" si="2"/>
        <v>0</v>
      </c>
      <c r="U16" s="76" t="str">
        <f t="shared" si="6"/>
        <v/>
      </c>
    </row>
    <row r="17" spans="2:21" ht="15.95">
      <c r="B17" s="20"/>
      <c r="C17" s="8"/>
      <c r="D17" s="9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86">
        <f t="shared" si="8"/>
        <v>0</v>
      </c>
      <c r="R17" s="84">
        <f t="shared" si="0"/>
        <v>0</v>
      </c>
      <c r="S17" s="85">
        <f t="shared" si="1"/>
        <v>0</v>
      </c>
      <c r="T17" s="84">
        <f t="shared" si="2"/>
        <v>0</v>
      </c>
      <c r="U17" s="76" t="str">
        <f t="shared" si="6"/>
        <v/>
      </c>
    </row>
    <row r="18" spans="2:21" ht="15.95">
      <c r="B18" s="20"/>
      <c r="C18" s="8"/>
      <c r="D18" s="9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86">
        <f t="shared" si="8"/>
        <v>0</v>
      </c>
      <c r="R18" s="84">
        <f t="shared" si="0"/>
        <v>0</v>
      </c>
      <c r="S18" s="85">
        <f t="shared" si="1"/>
        <v>0</v>
      </c>
      <c r="T18" s="84">
        <f t="shared" si="2"/>
        <v>0</v>
      </c>
      <c r="U18" s="76" t="str">
        <f t="shared" si="6"/>
        <v/>
      </c>
    </row>
    <row r="19" spans="2:21" ht="15.95">
      <c r="B19" s="20"/>
      <c r="C19" s="8"/>
      <c r="D19" s="9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86">
        <f t="shared" si="8"/>
        <v>0</v>
      </c>
      <c r="R19" s="84">
        <f t="shared" si="0"/>
        <v>0</v>
      </c>
      <c r="S19" s="85">
        <f t="shared" si="1"/>
        <v>0</v>
      </c>
      <c r="T19" s="84">
        <f t="shared" si="2"/>
        <v>0</v>
      </c>
      <c r="U19" s="76" t="str">
        <f t="shared" si="6"/>
        <v/>
      </c>
    </row>
    <row r="20" spans="2:21" ht="17.100000000000001" thickBot="1">
      <c r="B20" s="21"/>
      <c r="C20" s="15"/>
      <c r="D20" s="16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81">
        <f t="shared" si="8"/>
        <v>0</v>
      </c>
      <c r="R20" s="82">
        <f t="shared" si="0"/>
        <v>0</v>
      </c>
      <c r="S20" s="83">
        <f t="shared" si="1"/>
        <v>0</v>
      </c>
      <c r="T20" s="82">
        <f t="shared" si="2"/>
        <v>0</v>
      </c>
      <c r="U20" s="77" t="str">
        <f t="shared" si="6"/>
        <v/>
      </c>
    </row>
    <row r="21" spans="2:21" ht="17.100000000000001" thickBot="1">
      <c r="B21" s="178" t="s">
        <v>209</v>
      </c>
      <c r="C21" s="178"/>
      <c r="D21" s="179"/>
      <c r="E21" s="87">
        <f>SUM(E11:E20)</f>
        <v>28</v>
      </c>
      <c r="F21" s="87">
        <f t="shared" ref="F21:Q21" si="9">SUM(F11:F20)</f>
        <v>28</v>
      </c>
      <c r="G21" s="87">
        <f t="shared" si="9"/>
        <v>28</v>
      </c>
      <c r="H21" s="87">
        <f>SUM(H11:H20)</f>
        <v>28</v>
      </c>
      <c r="I21" s="87">
        <f t="shared" si="9"/>
        <v>28</v>
      </c>
      <c r="J21" s="87">
        <f t="shared" si="9"/>
        <v>28</v>
      </c>
      <c r="K21" s="87">
        <f t="shared" si="9"/>
        <v>36</v>
      </c>
      <c r="L21" s="87">
        <f t="shared" si="9"/>
        <v>36</v>
      </c>
      <c r="M21" s="87">
        <f t="shared" si="9"/>
        <v>36</v>
      </c>
      <c r="N21" s="87">
        <f t="shared" si="9"/>
        <v>36</v>
      </c>
      <c r="O21" s="87">
        <f t="shared" si="9"/>
        <v>36</v>
      </c>
      <c r="P21" s="88">
        <f t="shared" si="9"/>
        <v>36</v>
      </c>
      <c r="Q21" s="80">
        <f t="shared" si="9"/>
        <v>356</v>
      </c>
      <c r="R21" s="79">
        <f>SUM(R11:R20)</f>
        <v>10940</v>
      </c>
      <c r="S21" s="79">
        <f>SUM(S11:S20)</f>
        <v>1467.0000000000002</v>
      </c>
      <c r="T21" s="79">
        <f>SUM(T11:T20)</f>
        <v>9473</v>
      </c>
      <c r="U21" s="78">
        <f t="shared" si="6"/>
        <v>0.86590493601462526</v>
      </c>
    </row>
    <row r="22" spans="2:21" ht="17.100000000000001" thickBot="1">
      <c r="B22" s="93" t="s">
        <v>210</v>
      </c>
      <c r="C22" s="94"/>
      <c r="D22" s="95"/>
      <c r="E22" s="89">
        <f>SUM(E11*$C11)+(E16*$C16)+(E17*$C17)+(E18*$C18)+(E19*$C19)+(E20*$C20)+(E12*$C12)+(E13*$C13)+(E14*$C14)+(E15*$C15)</f>
        <v>820</v>
      </c>
      <c r="F22" s="89">
        <f t="shared" ref="F22:P22" si="10">SUM(F11*$C11)+(F16*$C16)+(F17*$C17)+(F18*$C18)+(F19*$C19)+(F20*$C20)+(F12*$C12)+(F13*$C13)+(F14*$C14)+(F15*$C15)</f>
        <v>820</v>
      </c>
      <c r="G22" s="89">
        <f t="shared" si="10"/>
        <v>820</v>
      </c>
      <c r="H22" s="89">
        <f t="shared" si="10"/>
        <v>820</v>
      </c>
      <c r="I22" s="89">
        <f t="shared" si="10"/>
        <v>820</v>
      </c>
      <c r="J22" s="89">
        <f t="shared" si="10"/>
        <v>820</v>
      </c>
      <c r="K22" s="89">
        <f t="shared" si="10"/>
        <v>1140</v>
      </c>
      <c r="L22" s="89">
        <f t="shared" si="10"/>
        <v>1140</v>
      </c>
      <c r="M22" s="89">
        <f t="shared" si="10"/>
        <v>1140</v>
      </c>
      <c r="N22" s="89">
        <f t="shared" si="10"/>
        <v>1140</v>
      </c>
      <c r="O22" s="89">
        <f t="shared" si="10"/>
        <v>1140</v>
      </c>
      <c r="P22" s="89">
        <f t="shared" si="10"/>
        <v>1140</v>
      </c>
      <c r="Q22" s="90">
        <f>SUM(E22:P22)</f>
        <v>11760</v>
      </c>
      <c r="R22" s="7"/>
      <c r="S22" s="7"/>
      <c r="T22" s="7"/>
      <c r="U22" s="11"/>
    </row>
    <row r="23" spans="2:21" ht="17.100000000000001" thickBot="1">
      <c r="B23" s="93" t="s">
        <v>211</v>
      </c>
      <c r="C23" s="94"/>
      <c r="D23" s="95"/>
      <c r="E23" s="91">
        <f>SUM(E12*$D12)+(E17*$D17)+(E18*$D18)+(E19*$D19)+(E20*$D20)+(E11*$D11)+(E13*$D13)+(E14*$D14)+(E15*$D15)+(E16*$D16)</f>
        <v>109.80000000000001</v>
      </c>
      <c r="F23" s="92">
        <f t="shared" ref="F23:P23" si="11">SUM(F12*$D12)+(F17*$D17)+(F18*$D18)+(F19*$D19)+(F20*$D20)+(F11*$D11)+(F13*$D13)+(F14*$D14)+(F15*$D15)+(F16*$D16)</f>
        <v>109.80000000000001</v>
      </c>
      <c r="G23" s="92">
        <f t="shared" si="11"/>
        <v>109.80000000000001</v>
      </c>
      <c r="H23" s="92">
        <f t="shared" si="11"/>
        <v>109.80000000000001</v>
      </c>
      <c r="I23" s="92">
        <f t="shared" si="11"/>
        <v>109.80000000000001</v>
      </c>
      <c r="J23" s="92">
        <f t="shared" si="11"/>
        <v>109.80000000000001</v>
      </c>
      <c r="K23" s="92">
        <f t="shared" si="11"/>
        <v>153</v>
      </c>
      <c r="L23" s="92">
        <f t="shared" si="11"/>
        <v>153</v>
      </c>
      <c r="M23" s="92">
        <f t="shared" si="11"/>
        <v>153</v>
      </c>
      <c r="N23" s="92">
        <f t="shared" si="11"/>
        <v>153</v>
      </c>
      <c r="O23" s="92">
        <f t="shared" si="11"/>
        <v>153</v>
      </c>
      <c r="P23" s="92">
        <f t="shared" si="11"/>
        <v>153</v>
      </c>
      <c r="Q23" s="91">
        <f>SUM(E23:P23)</f>
        <v>1576.8</v>
      </c>
      <c r="R23" s="7"/>
      <c r="S23" s="7"/>
      <c r="T23" s="7"/>
      <c r="U23" s="11"/>
    </row>
    <row r="24" spans="2:21" ht="15.95"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11"/>
    </row>
    <row r="25" spans="2:21" ht="15.95">
      <c r="B25" s="6" t="s">
        <v>212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1"/>
    </row>
    <row r="26" spans="2:21" ht="17.100000000000001" thickBot="1">
      <c r="B26" s="5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11"/>
    </row>
    <row r="27" spans="2:21" ht="17.100000000000001" thickBot="1">
      <c r="B27" s="5"/>
      <c r="C27" s="7"/>
      <c r="D27" s="14" t="s">
        <v>174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7"/>
      <c r="R27" s="7"/>
      <c r="S27" s="7"/>
      <c r="T27" s="7"/>
      <c r="U27" s="7"/>
    </row>
    <row r="28" spans="2:21" ht="35.1" thickBot="1">
      <c r="B28" s="68" t="s">
        <v>186</v>
      </c>
      <c r="C28" s="69" t="s">
        <v>187</v>
      </c>
      <c r="D28" s="70" t="s">
        <v>188</v>
      </c>
      <c r="E28" s="71" t="s">
        <v>189</v>
      </c>
      <c r="F28" s="72" t="s">
        <v>190</v>
      </c>
      <c r="G28" s="71" t="s">
        <v>191</v>
      </c>
      <c r="H28" s="72" t="s">
        <v>192</v>
      </c>
      <c r="I28" s="71" t="s">
        <v>193</v>
      </c>
      <c r="J28" s="72" t="s">
        <v>194</v>
      </c>
      <c r="K28" s="71" t="s">
        <v>195</v>
      </c>
      <c r="L28" s="72" t="s">
        <v>196</v>
      </c>
      <c r="M28" s="71" t="s">
        <v>197</v>
      </c>
      <c r="N28" s="72" t="s">
        <v>198</v>
      </c>
      <c r="O28" s="71" t="s">
        <v>199</v>
      </c>
      <c r="P28" s="72" t="s">
        <v>200</v>
      </c>
      <c r="Q28" s="73" t="s">
        <v>201</v>
      </c>
      <c r="R28" s="74" t="s">
        <v>202</v>
      </c>
      <c r="S28" s="73" t="s">
        <v>50</v>
      </c>
      <c r="T28" s="74" t="s">
        <v>203</v>
      </c>
      <c r="U28" s="75" t="s">
        <v>163</v>
      </c>
    </row>
    <row r="29" spans="2:21" ht="15.95">
      <c r="B29" s="20"/>
      <c r="C29" s="8"/>
      <c r="D29" s="9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86">
        <f t="shared" ref="Q29:Q38" si="12">SUM(E29:P29)</f>
        <v>0</v>
      </c>
      <c r="R29" s="84">
        <f t="shared" ref="R29:R38" si="13">SUM(Q29*C29)</f>
        <v>0</v>
      </c>
      <c r="S29" s="85">
        <f t="shared" ref="S29:S38" si="14">SUM(Q29*D29)</f>
        <v>0</v>
      </c>
      <c r="T29" s="84">
        <f t="shared" ref="T29:T38" si="15">SUM(R29-S29)</f>
        <v>0</v>
      </c>
      <c r="U29" s="76" t="str">
        <f t="shared" ref="U29:U39" si="16">IF(T29=0,"",SUM(T29/R29))</f>
        <v/>
      </c>
    </row>
    <row r="30" spans="2:21" ht="15.95">
      <c r="B30" s="20"/>
      <c r="C30" s="8"/>
      <c r="D30" s="9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86">
        <f t="shared" si="12"/>
        <v>0</v>
      </c>
      <c r="R30" s="84">
        <f t="shared" si="13"/>
        <v>0</v>
      </c>
      <c r="S30" s="85">
        <f t="shared" si="14"/>
        <v>0</v>
      </c>
      <c r="T30" s="84">
        <f t="shared" si="15"/>
        <v>0</v>
      </c>
      <c r="U30" s="76" t="str">
        <f t="shared" si="16"/>
        <v/>
      </c>
    </row>
    <row r="31" spans="2:21" ht="15.95">
      <c r="B31" s="20"/>
      <c r="C31" s="8"/>
      <c r="D31" s="9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86">
        <f t="shared" si="12"/>
        <v>0</v>
      </c>
      <c r="R31" s="84">
        <f t="shared" si="13"/>
        <v>0</v>
      </c>
      <c r="S31" s="85">
        <f t="shared" si="14"/>
        <v>0</v>
      </c>
      <c r="T31" s="84">
        <f t="shared" si="15"/>
        <v>0</v>
      </c>
      <c r="U31" s="76" t="str">
        <f t="shared" si="16"/>
        <v/>
      </c>
    </row>
    <row r="32" spans="2:21" ht="15.95">
      <c r="B32" s="20"/>
      <c r="C32" s="8"/>
      <c r="D32" s="9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86">
        <f t="shared" si="12"/>
        <v>0</v>
      </c>
      <c r="R32" s="84">
        <f t="shared" si="13"/>
        <v>0</v>
      </c>
      <c r="S32" s="85">
        <f t="shared" si="14"/>
        <v>0</v>
      </c>
      <c r="T32" s="84">
        <f t="shared" si="15"/>
        <v>0</v>
      </c>
      <c r="U32" s="76" t="str">
        <f t="shared" si="16"/>
        <v/>
      </c>
    </row>
    <row r="33" spans="2:21" ht="15.95">
      <c r="B33" s="20"/>
      <c r="C33" s="8"/>
      <c r="D33" s="9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86">
        <f t="shared" si="12"/>
        <v>0</v>
      </c>
      <c r="R33" s="84">
        <f t="shared" si="13"/>
        <v>0</v>
      </c>
      <c r="S33" s="85">
        <f t="shared" si="14"/>
        <v>0</v>
      </c>
      <c r="T33" s="84">
        <f t="shared" si="15"/>
        <v>0</v>
      </c>
      <c r="U33" s="76" t="str">
        <f t="shared" si="16"/>
        <v/>
      </c>
    </row>
    <row r="34" spans="2:21" ht="15.95">
      <c r="B34" s="20"/>
      <c r="C34" s="8"/>
      <c r="D34" s="9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86">
        <f t="shared" si="12"/>
        <v>0</v>
      </c>
      <c r="R34" s="84">
        <f t="shared" si="13"/>
        <v>0</v>
      </c>
      <c r="S34" s="85">
        <f t="shared" si="14"/>
        <v>0</v>
      </c>
      <c r="T34" s="84">
        <f t="shared" si="15"/>
        <v>0</v>
      </c>
      <c r="U34" s="76" t="str">
        <f t="shared" si="16"/>
        <v/>
      </c>
    </row>
    <row r="35" spans="2:21" ht="15.95">
      <c r="B35" s="20"/>
      <c r="C35" s="8"/>
      <c r="D35" s="9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86">
        <f t="shared" si="12"/>
        <v>0</v>
      </c>
      <c r="R35" s="84">
        <f t="shared" si="13"/>
        <v>0</v>
      </c>
      <c r="S35" s="85">
        <f t="shared" si="14"/>
        <v>0</v>
      </c>
      <c r="T35" s="84">
        <f t="shared" si="15"/>
        <v>0</v>
      </c>
      <c r="U35" s="76" t="str">
        <f t="shared" si="16"/>
        <v/>
      </c>
    </row>
    <row r="36" spans="2:21" ht="15.95">
      <c r="B36" s="20"/>
      <c r="C36" s="8"/>
      <c r="D36" s="9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86">
        <f t="shared" si="12"/>
        <v>0</v>
      </c>
      <c r="R36" s="84">
        <f t="shared" si="13"/>
        <v>0</v>
      </c>
      <c r="S36" s="85">
        <f t="shared" si="14"/>
        <v>0</v>
      </c>
      <c r="T36" s="84">
        <f t="shared" si="15"/>
        <v>0</v>
      </c>
      <c r="U36" s="76" t="str">
        <f t="shared" si="16"/>
        <v/>
      </c>
    </row>
    <row r="37" spans="2:21" ht="15.95">
      <c r="B37" s="20"/>
      <c r="C37" s="8"/>
      <c r="D37" s="9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86">
        <f t="shared" si="12"/>
        <v>0</v>
      </c>
      <c r="R37" s="84">
        <f t="shared" si="13"/>
        <v>0</v>
      </c>
      <c r="S37" s="85">
        <f t="shared" si="14"/>
        <v>0</v>
      </c>
      <c r="T37" s="84">
        <f t="shared" si="15"/>
        <v>0</v>
      </c>
      <c r="U37" s="76" t="str">
        <f t="shared" si="16"/>
        <v/>
      </c>
    </row>
    <row r="38" spans="2:21" ht="17.100000000000001" thickBot="1">
      <c r="B38" s="22"/>
      <c r="C38" s="15"/>
      <c r="D38" s="16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9"/>
      <c r="Q38" s="81">
        <f t="shared" si="12"/>
        <v>0</v>
      </c>
      <c r="R38" s="82">
        <f t="shared" si="13"/>
        <v>0</v>
      </c>
      <c r="S38" s="83">
        <f t="shared" si="14"/>
        <v>0</v>
      </c>
      <c r="T38" s="82">
        <f t="shared" si="15"/>
        <v>0</v>
      </c>
      <c r="U38" s="77" t="str">
        <f t="shared" si="16"/>
        <v/>
      </c>
    </row>
    <row r="39" spans="2:21" ht="17.100000000000001" thickBot="1">
      <c r="B39" s="180"/>
      <c r="C39" s="180"/>
      <c r="D39" s="181"/>
      <c r="E39" s="97">
        <f>SUM(E29:E38)</f>
        <v>0</v>
      </c>
      <c r="F39" s="97">
        <f t="shared" ref="F39:Q39" si="17">SUM(F29:F38)</f>
        <v>0</v>
      </c>
      <c r="G39" s="97">
        <f t="shared" si="17"/>
        <v>0</v>
      </c>
      <c r="H39" s="97">
        <f t="shared" si="17"/>
        <v>0</v>
      </c>
      <c r="I39" s="97">
        <f t="shared" si="17"/>
        <v>0</v>
      </c>
      <c r="J39" s="97">
        <f t="shared" si="17"/>
        <v>0</v>
      </c>
      <c r="K39" s="97">
        <f t="shared" si="17"/>
        <v>0</v>
      </c>
      <c r="L39" s="97">
        <f t="shared" si="17"/>
        <v>0</v>
      </c>
      <c r="M39" s="97">
        <f t="shared" si="17"/>
        <v>0</v>
      </c>
      <c r="N39" s="97">
        <f t="shared" si="17"/>
        <v>0</v>
      </c>
      <c r="O39" s="97">
        <f t="shared" si="17"/>
        <v>0</v>
      </c>
      <c r="P39" s="97">
        <f t="shared" si="17"/>
        <v>0</v>
      </c>
      <c r="Q39" s="97">
        <f t="shared" si="17"/>
        <v>0</v>
      </c>
      <c r="R39" s="98">
        <f>SUM(R29:R38)</f>
        <v>0</v>
      </c>
      <c r="S39" s="98">
        <f>SUM(S29:S38)</f>
        <v>0</v>
      </c>
      <c r="T39" s="98">
        <f>SUM(T29:T38)</f>
        <v>0</v>
      </c>
      <c r="U39" s="99" t="str">
        <f t="shared" si="16"/>
        <v/>
      </c>
    </row>
    <row r="40" spans="2:21" ht="17.100000000000001" thickBot="1">
      <c r="B40" s="93" t="s">
        <v>210</v>
      </c>
      <c r="C40" s="94"/>
      <c r="D40" s="95"/>
      <c r="E40" s="89">
        <f>SUM(E29*$C29)+(E34*$C34)+(E35*$C35)+(E36*$C36)+(E37*$C37)+(E38*$C38)+(E30*$C30)+(E31*$C31)+(E32*$C32)+(E33*$C33)</f>
        <v>0</v>
      </c>
      <c r="F40" s="89">
        <f t="shared" ref="F40:P40" si="18">SUM(F29*$C29)+(F34*$C34)+(F35*$C35)+(F36*$C36)+(F37*$C37)+(F38*$C38)+(F30*$C30)+(F31*$C31)+(F32*$C32)+(F33*$C33)</f>
        <v>0</v>
      </c>
      <c r="G40" s="89">
        <f t="shared" si="18"/>
        <v>0</v>
      </c>
      <c r="H40" s="89">
        <f t="shared" si="18"/>
        <v>0</v>
      </c>
      <c r="I40" s="89">
        <f t="shared" si="18"/>
        <v>0</v>
      </c>
      <c r="J40" s="89">
        <f t="shared" si="18"/>
        <v>0</v>
      </c>
      <c r="K40" s="89">
        <f t="shared" si="18"/>
        <v>0</v>
      </c>
      <c r="L40" s="89">
        <f t="shared" si="18"/>
        <v>0</v>
      </c>
      <c r="M40" s="89">
        <f t="shared" si="18"/>
        <v>0</v>
      </c>
      <c r="N40" s="89">
        <f t="shared" si="18"/>
        <v>0</v>
      </c>
      <c r="O40" s="89">
        <f t="shared" si="18"/>
        <v>0</v>
      </c>
      <c r="P40" s="89">
        <f t="shared" si="18"/>
        <v>0</v>
      </c>
      <c r="Q40" s="90">
        <f>SUM(E40:P40)</f>
        <v>0</v>
      </c>
      <c r="R40" s="7"/>
      <c r="S40" s="7"/>
      <c r="T40" s="7"/>
      <c r="U40" s="7"/>
    </row>
    <row r="41" spans="2:21" ht="17.100000000000001" thickBot="1">
      <c r="B41" s="93" t="s">
        <v>211</v>
      </c>
      <c r="C41" s="94"/>
      <c r="D41" s="95"/>
      <c r="E41" s="91">
        <f>SUM(E30*$D30)+(E35*$D35)+(E36*$D36)+(E37*$D37)+(E38*$D38)+(E29*$D29)+(E31*$D31)+(E32*$D32)+(E33*$D33)+(E34*$D34)</f>
        <v>0</v>
      </c>
      <c r="F41" s="92">
        <f t="shared" ref="F41:P41" si="19">SUM(F30*$D30)+(F35*$D35)+(F36*$D36)+(F37*$D37)+(F38*$D38)+(F29*$D29)+(F31*$D31)+(F32*$D32)+(F33*$D33)+(F34*$D34)</f>
        <v>0</v>
      </c>
      <c r="G41" s="92">
        <f t="shared" si="19"/>
        <v>0</v>
      </c>
      <c r="H41" s="92">
        <f t="shared" si="19"/>
        <v>0</v>
      </c>
      <c r="I41" s="92">
        <f t="shared" si="19"/>
        <v>0</v>
      </c>
      <c r="J41" s="92">
        <f t="shared" si="19"/>
        <v>0</v>
      </c>
      <c r="K41" s="92">
        <f t="shared" si="19"/>
        <v>0</v>
      </c>
      <c r="L41" s="92">
        <f t="shared" si="19"/>
        <v>0</v>
      </c>
      <c r="M41" s="92">
        <f t="shared" si="19"/>
        <v>0</v>
      </c>
      <c r="N41" s="92">
        <f t="shared" si="19"/>
        <v>0</v>
      </c>
      <c r="O41" s="92">
        <f t="shared" si="19"/>
        <v>0</v>
      </c>
      <c r="P41" s="92">
        <f t="shared" si="19"/>
        <v>0</v>
      </c>
      <c r="Q41" s="91">
        <f>SUM(E41:P41)</f>
        <v>0</v>
      </c>
      <c r="R41" s="7"/>
      <c r="S41" s="7"/>
      <c r="T41" s="7"/>
      <c r="U41" s="7"/>
    </row>
  </sheetData>
  <sheetProtection formatCells="0" selectLockedCells="1"/>
  <protectedRanges>
    <protectedRange sqref="B29:P38 E27:P27 E9:P9 B11:P20" name="Range2"/>
  </protectedRanges>
  <mergeCells count="5">
    <mergeCell ref="B21:D21"/>
    <mergeCell ref="B39:D39"/>
    <mergeCell ref="F2:J2"/>
    <mergeCell ref="F4:J4"/>
    <mergeCell ref="F6:J6"/>
  </mergeCells>
  <phoneticPr fontId="11" type="noConversion"/>
  <pageMargins left="0.7" right="0.7" top="0.75" bottom="0.75" header="0.3" footer="0.3"/>
  <pageSetup paperSize="9" scale="5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46"/>
  <sheetViews>
    <sheetView showGridLines="0" topLeftCell="B4" zoomScaleNormal="100" workbookViewId="0">
      <selection activeCell="D14" sqref="D14"/>
    </sheetView>
  </sheetViews>
  <sheetFormatPr defaultColWidth="8.85546875" defaultRowHeight="15.95"/>
  <cols>
    <col min="1" max="1" width="5" style="7" customWidth="1"/>
    <col min="2" max="2" width="24.42578125" style="5" customWidth="1"/>
    <col min="3" max="3" width="10.7109375" style="5" customWidth="1"/>
    <col min="4" max="4" width="11" style="7" bestFit="1" customWidth="1"/>
    <col min="5" max="5" width="10.85546875" style="7" customWidth="1"/>
    <col min="6" max="9" width="11" style="7" bestFit="1" customWidth="1"/>
    <col min="10" max="10" width="14" style="7" customWidth="1"/>
    <col min="11" max="11" width="12.7109375" style="7" customWidth="1"/>
    <col min="12" max="12" width="13.28515625" style="7" customWidth="1"/>
    <col min="13" max="13" width="14" style="7" customWidth="1"/>
    <col min="14" max="14" width="12.140625" style="7" customWidth="1"/>
    <col min="15" max="15" width="13.42578125" style="7" customWidth="1"/>
    <col min="16" max="16" width="12.85546875" style="7" customWidth="1"/>
    <col min="17" max="17" width="15.28515625" style="7" customWidth="1"/>
    <col min="18" max="256" width="8.85546875" style="7"/>
    <col min="257" max="257" width="20.28515625" style="7" bestFit="1" customWidth="1"/>
    <col min="258" max="270" width="9.42578125" style="7" customWidth="1"/>
    <col min="271" max="271" width="10" style="7" customWidth="1"/>
    <col min="272" max="272" width="2.42578125" style="7" customWidth="1"/>
    <col min="273" max="512" width="8.85546875" style="7"/>
    <col min="513" max="513" width="20.28515625" style="7" bestFit="1" customWidth="1"/>
    <col min="514" max="526" width="9.42578125" style="7" customWidth="1"/>
    <col min="527" max="527" width="10" style="7" customWidth="1"/>
    <col min="528" max="528" width="2.42578125" style="7" customWidth="1"/>
    <col min="529" max="768" width="8.85546875" style="7"/>
    <col min="769" max="769" width="20.28515625" style="7" bestFit="1" customWidth="1"/>
    <col min="770" max="782" width="9.42578125" style="7" customWidth="1"/>
    <col min="783" max="783" width="10" style="7" customWidth="1"/>
    <col min="784" max="784" width="2.42578125" style="7" customWidth="1"/>
    <col min="785" max="1024" width="8.85546875" style="7"/>
    <col min="1025" max="1025" width="20.28515625" style="7" bestFit="1" customWidth="1"/>
    <col min="1026" max="1038" width="9.42578125" style="7" customWidth="1"/>
    <col min="1039" max="1039" width="10" style="7" customWidth="1"/>
    <col min="1040" max="1040" width="2.42578125" style="7" customWidth="1"/>
    <col min="1041" max="1280" width="8.85546875" style="7"/>
    <col min="1281" max="1281" width="20.28515625" style="7" bestFit="1" customWidth="1"/>
    <col min="1282" max="1294" width="9.42578125" style="7" customWidth="1"/>
    <col min="1295" max="1295" width="10" style="7" customWidth="1"/>
    <col min="1296" max="1296" width="2.42578125" style="7" customWidth="1"/>
    <col min="1297" max="1536" width="8.85546875" style="7"/>
    <col min="1537" max="1537" width="20.28515625" style="7" bestFit="1" customWidth="1"/>
    <col min="1538" max="1550" width="9.42578125" style="7" customWidth="1"/>
    <col min="1551" max="1551" width="10" style="7" customWidth="1"/>
    <col min="1552" max="1552" width="2.42578125" style="7" customWidth="1"/>
    <col min="1553" max="1792" width="8.85546875" style="7"/>
    <col min="1793" max="1793" width="20.28515625" style="7" bestFit="1" customWidth="1"/>
    <col min="1794" max="1806" width="9.42578125" style="7" customWidth="1"/>
    <col min="1807" max="1807" width="10" style="7" customWidth="1"/>
    <col min="1808" max="1808" width="2.42578125" style="7" customWidth="1"/>
    <col min="1809" max="2048" width="8.85546875" style="7"/>
    <col min="2049" max="2049" width="20.28515625" style="7" bestFit="1" customWidth="1"/>
    <col min="2050" max="2062" width="9.42578125" style="7" customWidth="1"/>
    <col min="2063" max="2063" width="10" style="7" customWidth="1"/>
    <col min="2064" max="2064" width="2.42578125" style="7" customWidth="1"/>
    <col min="2065" max="2304" width="8.85546875" style="7"/>
    <col min="2305" max="2305" width="20.28515625" style="7" bestFit="1" customWidth="1"/>
    <col min="2306" max="2318" width="9.42578125" style="7" customWidth="1"/>
    <col min="2319" max="2319" width="10" style="7" customWidth="1"/>
    <col min="2320" max="2320" width="2.42578125" style="7" customWidth="1"/>
    <col min="2321" max="2560" width="8.85546875" style="7"/>
    <col min="2561" max="2561" width="20.28515625" style="7" bestFit="1" customWidth="1"/>
    <col min="2562" max="2574" width="9.42578125" style="7" customWidth="1"/>
    <col min="2575" max="2575" width="10" style="7" customWidth="1"/>
    <col min="2576" max="2576" width="2.42578125" style="7" customWidth="1"/>
    <col min="2577" max="2816" width="8.85546875" style="7"/>
    <col min="2817" max="2817" width="20.28515625" style="7" bestFit="1" customWidth="1"/>
    <col min="2818" max="2830" width="9.42578125" style="7" customWidth="1"/>
    <col min="2831" max="2831" width="10" style="7" customWidth="1"/>
    <col min="2832" max="2832" width="2.42578125" style="7" customWidth="1"/>
    <col min="2833" max="3072" width="8.85546875" style="7"/>
    <col min="3073" max="3073" width="20.28515625" style="7" bestFit="1" customWidth="1"/>
    <col min="3074" max="3086" width="9.42578125" style="7" customWidth="1"/>
    <col min="3087" max="3087" width="10" style="7" customWidth="1"/>
    <col min="3088" max="3088" width="2.42578125" style="7" customWidth="1"/>
    <col min="3089" max="3328" width="8.85546875" style="7"/>
    <col min="3329" max="3329" width="20.28515625" style="7" bestFit="1" customWidth="1"/>
    <col min="3330" max="3342" width="9.42578125" style="7" customWidth="1"/>
    <col min="3343" max="3343" width="10" style="7" customWidth="1"/>
    <col min="3344" max="3344" width="2.42578125" style="7" customWidth="1"/>
    <col min="3345" max="3584" width="8.85546875" style="7"/>
    <col min="3585" max="3585" width="20.28515625" style="7" bestFit="1" customWidth="1"/>
    <col min="3586" max="3598" width="9.42578125" style="7" customWidth="1"/>
    <col min="3599" max="3599" width="10" style="7" customWidth="1"/>
    <col min="3600" max="3600" width="2.42578125" style="7" customWidth="1"/>
    <col min="3601" max="3840" width="8.85546875" style="7"/>
    <col min="3841" max="3841" width="20.28515625" style="7" bestFit="1" customWidth="1"/>
    <col min="3842" max="3854" width="9.42578125" style="7" customWidth="1"/>
    <col min="3855" max="3855" width="10" style="7" customWidth="1"/>
    <col min="3856" max="3856" width="2.42578125" style="7" customWidth="1"/>
    <col min="3857" max="4096" width="8.85546875" style="7"/>
    <col min="4097" max="4097" width="20.28515625" style="7" bestFit="1" customWidth="1"/>
    <col min="4098" max="4110" width="9.42578125" style="7" customWidth="1"/>
    <col min="4111" max="4111" width="10" style="7" customWidth="1"/>
    <col min="4112" max="4112" width="2.42578125" style="7" customWidth="1"/>
    <col min="4113" max="4352" width="8.85546875" style="7"/>
    <col min="4353" max="4353" width="20.28515625" style="7" bestFit="1" customWidth="1"/>
    <col min="4354" max="4366" width="9.42578125" style="7" customWidth="1"/>
    <col min="4367" max="4367" width="10" style="7" customWidth="1"/>
    <col min="4368" max="4368" width="2.42578125" style="7" customWidth="1"/>
    <col min="4369" max="4608" width="8.85546875" style="7"/>
    <col min="4609" max="4609" width="20.28515625" style="7" bestFit="1" customWidth="1"/>
    <col min="4610" max="4622" width="9.42578125" style="7" customWidth="1"/>
    <col min="4623" max="4623" width="10" style="7" customWidth="1"/>
    <col min="4624" max="4624" width="2.42578125" style="7" customWidth="1"/>
    <col min="4625" max="4864" width="8.85546875" style="7"/>
    <col min="4865" max="4865" width="20.28515625" style="7" bestFit="1" customWidth="1"/>
    <col min="4866" max="4878" width="9.42578125" style="7" customWidth="1"/>
    <col min="4879" max="4879" width="10" style="7" customWidth="1"/>
    <col min="4880" max="4880" width="2.42578125" style="7" customWidth="1"/>
    <col min="4881" max="5120" width="8.85546875" style="7"/>
    <col min="5121" max="5121" width="20.28515625" style="7" bestFit="1" customWidth="1"/>
    <col min="5122" max="5134" width="9.42578125" style="7" customWidth="1"/>
    <col min="5135" max="5135" width="10" style="7" customWidth="1"/>
    <col min="5136" max="5136" width="2.42578125" style="7" customWidth="1"/>
    <col min="5137" max="5376" width="8.85546875" style="7"/>
    <col min="5377" max="5377" width="20.28515625" style="7" bestFit="1" customWidth="1"/>
    <col min="5378" max="5390" width="9.42578125" style="7" customWidth="1"/>
    <col min="5391" max="5391" width="10" style="7" customWidth="1"/>
    <col min="5392" max="5392" width="2.42578125" style="7" customWidth="1"/>
    <col min="5393" max="5632" width="8.85546875" style="7"/>
    <col min="5633" max="5633" width="20.28515625" style="7" bestFit="1" customWidth="1"/>
    <col min="5634" max="5646" width="9.42578125" style="7" customWidth="1"/>
    <col min="5647" max="5647" width="10" style="7" customWidth="1"/>
    <col min="5648" max="5648" width="2.42578125" style="7" customWidth="1"/>
    <col min="5649" max="5888" width="8.85546875" style="7"/>
    <col min="5889" max="5889" width="20.28515625" style="7" bestFit="1" customWidth="1"/>
    <col min="5890" max="5902" width="9.42578125" style="7" customWidth="1"/>
    <col min="5903" max="5903" width="10" style="7" customWidth="1"/>
    <col min="5904" max="5904" width="2.42578125" style="7" customWidth="1"/>
    <col min="5905" max="6144" width="8.85546875" style="7"/>
    <col min="6145" max="6145" width="20.28515625" style="7" bestFit="1" customWidth="1"/>
    <col min="6146" max="6158" width="9.42578125" style="7" customWidth="1"/>
    <col min="6159" max="6159" width="10" style="7" customWidth="1"/>
    <col min="6160" max="6160" width="2.42578125" style="7" customWidth="1"/>
    <col min="6161" max="6400" width="8.85546875" style="7"/>
    <col min="6401" max="6401" width="20.28515625" style="7" bestFit="1" customWidth="1"/>
    <col min="6402" max="6414" width="9.42578125" style="7" customWidth="1"/>
    <col min="6415" max="6415" width="10" style="7" customWidth="1"/>
    <col min="6416" max="6416" width="2.42578125" style="7" customWidth="1"/>
    <col min="6417" max="6656" width="8.85546875" style="7"/>
    <col min="6657" max="6657" width="20.28515625" style="7" bestFit="1" customWidth="1"/>
    <col min="6658" max="6670" width="9.42578125" style="7" customWidth="1"/>
    <col min="6671" max="6671" width="10" style="7" customWidth="1"/>
    <col min="6672" max="6672" width="2.42578125" style="7" customWidth="1"/>
    <col min="6673" max="6912" width="8.85546875" style="7"/>
    <col min="6913" max="6913" width="20.28515625" style="7" bestFit="1" customWidth="1"/>
    <col min="6914" max="6926" width="9.42578125" style="7" customWidth="1"/>
    <col min="6927" max="6927" width="10" style="7" customWidth="1"/>
    <col min="6928" max="6928" width="2.42578125" style="7" customWidth="1"/>
    <col min="6929" max="7168" width="8.85546875" style="7"/>
    <col min="7169" max="7169" width="20.28515625" style="7" bestFit="1" customWidth="1"/>
    <col min="7170" max="7182" width="9.42578125" style="7" customWidth="1"/>
    <col min="7183" max="7183" width="10" style="7" customWidth="1"/>
    <col min="7184" max="7184" width="2.42578125" style="7" customWidth="1"/>
    <col min="7185" max="7424" width="8.85546875" style="7"/>
    <col min="7425" max="7425" width="20.28515625" style="7" bestFit="1" customWidth="1"/>
    <col min="7426" max="7438" width="9.42578125" style="7" customWidth="1"/>
    <col min="7439" max="7439" width="10" style="7" customWidth="1"/>
    <col min="7440" max="7440" width="2.42578125" style="7" customWidth="1"/>
    <col min="7441" max="7680" width="8.85546875" style="7"/>
    <col min="7681" max="7681" width="20.28515625" style="7" bestFit="1" customWidth="1"/>
    <col min="7682" max="7694" width="9.42578125" style="7" customWidth="1"/>
    <col min="7695" max="7695" width="10" style="7" customWidth="1"/>
    <col min="7696" max="7696" width="2.42578125" style="7" customWidth="1"/>
    <col min="7697" max="7936" width="8.85546875" style="7"/>
    <col min="7937" max="7937" width="20.28515625" style="7" bestFit="1" customWidth="1"/>
    <col min="7938" max="7950" width="9.42578125" style="7" customWidth="1"/>
    <col min="7951" max="7951" width="10" style="7" customWidth="1"/>
    <col min="7952" max="7952" width="2.42578125" style="7" customWidth="1"/>
    <col min="7953" max="8192" width="8.85546875" style="7"/>
    <col min="8193" max="8193" width="20.28515625" style="7" bestFit="1" customWidth="1"/>
    <col min="8194" max="8206" width="9.42578125" style="7" customWidth="1"/>
    <col min="8207" max="8207" width="10" style="7" customWidth="1"/>
    <col min="8208" max="8208" width="2.42578125" style="7" customWidth="1"/>
    <col min="8209" max="8448" width="8.85546875" style="7"/>
    <col min="8449" max="8449" width="20.28515625" style="7" bestFit="1" customWidth="1"/>
    <col min="8450" max="8462" width="9.42578125" style="7" customWidth="1"/>
    <col min="8463" max="8463" width="10" style="7" customWidth="1"/>
    <col min="8464" max="8464" width="2.42578125" style="7" customWidth="1"/>
    <col min="8465" max="8704" width="8.85546875" style="7"/>
    <col min="8705" max="8705" width="20.28515625" style="7" bestFit="1" customWidth="1"/>
    <col min="8706" max="8718" width="9.42578125" style="7" customWidth="1"/>
    <col min="8719" max="8719" width="10" style="7" customWidth="1"/>
    <col min="8720" max="8720" width="2.42578125" style="7" customWidth="1"/>
    <col min="8721" max="8960" width="8.85546875" style="7"/>
    <col min="8961" max="8961" width="20.28515625" style="7" bestFit="1" customWidth="1"/>
    <col min="8962" max="8974" width="9.42578125" style="7" customWidth="1"/>
    <col min="8975" max="8975" width="10" style="7" customWidth="1"/>
    <col min="8976" max="8976" width="2.42578125" style="7" customWidth="1"/>
    <col min="8977" max="9216" width="8.85546875" style="7"/>
    <col min="9217" max="9217" width="20.28515625" style="7" bestFit="1" customWidth="1"/>
    <col min="9218" max="9230" width="9.42578125" style="7" customWidth="1"/>
    <col min="9231" max="9231" width="10" style="7" customWidth="1"/>
    <col min="9232" max="9232" width="2.42578125" style="7" customWidth="1"/>
    <col min="9233" max="9472" width="8.85546875" style="7"/>
    <col min="9473" max="9473" width="20.28515625" style="7" bestFit="1" customWidth="1"/>
    <col min="9474" max="9486" width="9.42578125" style="7" customWidth="1"/>
    <col min="9487" max="9487" width="10" style="7" customWidth="1"/>
    <col min="9488" max="9488" width="2.42578125" style="7" customWidth="1"/>
    <col min="9489" max="9728" width="8.85546875" style="7"/>
    <col min="9729" max="9729" width="20.28515625" style="7" bestFit="1" customWidth="1"/>
    <col min="9730" max="9742" width="9.42578125" style="7" customWidth="1"/>
    <col min="9743" max="9743" width="10" style="7" customWidth="1"/>
    <col min="9744" max="9744" width="2.42578125" style="7" customWidth="1"/>
    <col min="9745" max="9984" width="8.85546875" style="7"/>
    <col min="9985" max="9985" width="20.28515625" style="7" bestFit="1" customWidth="1"/>
    <col min="9986" max="9998" width="9.42578125" style="7" customWidth="1"/>
    <col min="9999" max="9999" width="10" style="7" customWidth="1"/>
    <col min="10000" max="10000" width="2.42578125" style="7" customWidth="1"/>
    <col min="10001" max="10240" width="8.85546875" style="7"/>
    <col min="10241" max="10241" width="20.28515625" style="7" bestFit="1" customWidth="1"/>
    <col min="10242" max="10254" width="9.42578125" style="7" customWidth="1"/>
    <col min="10255" max="10255" width="10" style="7" customWidth="1"/>
    <col min="10256" max="10256" width="2.42578125" style="7" customWidth="1"/>
    <col min="10257" max="10496" width="8.85546875" style="7"/>
    <col min="10497" max="10497" width="20.28515625" style="7" bestFit="1" customWidth="1"/>
    <col min="10498" max="10510" width="9.42578125" style="7" customWidth="1"/>
    <col min="10511" max="10511" width="10" style="7" customWidth="1"/>
    <col min="10512" max="10512" width="2.42578125" style="7" customWidth="1"/>
    <col min="10513" max="10752" width="8.85546875" style="7"/>
    <col min="10753" max="10753" width="20.28515625" style="7" bestFit="1" customWidth="1"/>
    <col min="10754" max="10766" width="9.42578125" style="7" customWidth="1"/>
    <col min="10767" max="10767" width="10" style="7" customWidth="1"/>
    <col min="10768" max="10768" width="2.42578125" style="7" customWidth="1"/>
    <col min="10769" max="11008" width="8.85546875" style="7"/>
    <col min="11009" max="11009" width="20.28515625" style="7" bestFit="1" customWidth="1"/>
    <col min="11010" max="11022" width="9.42578125" style="7" customWidth="1"/>
    <col min="11023" max="11023" width="10" style="7" customWidth="1"/>
    <col min="11024" max="11024" width="2.42578125" style="7" customWidth="1"/>
    <col min="11025" max="11264" width="8.85546875" style="7"/>
    <col min="11265" max="11265" width="20.28515625" style="7" bestFit="1" customWidth="1"/>
    <col min="11266" max="11278" width="9.42578125" style="7" customWidth="1"/>
    <col min="11279" max="11279" width="10" style="7" customWidth="1"/>
    <col min="11280" max="11280" width="2.42578125" style="7" customWidth="1"/>
    <col min="11281" max="11520" width="8.85546875" style="7"/>
    <col min="11521" max="11521" width="20.28515625" style="7" bestFit="1" customWidth="1"/>
    <col min="11522" max="11534" width="9.42578125" style="7" customWidth="1"/>
    <col min="11535" max="11535" width="10" style="7" customWidth="1"/>
    <col min="11536" max="11536" width="2.42578125" style="7" customWidth="1"/>
    <col min="11537" max="11776" width="8.85546875" style="7"/>
    <col min="11777" max="11777" width="20.28515625" style="7" bestFit="1" customWidth="1"/>
    <col min="11778" max="11790" width="9.42578125" style="7" customWidth="1"/>
    <col min="11791" max="11791" width="10" style="7" customWidth="1"/>
    <col min="11792" max="11792" width="2.42578125" style="7" customWidth="1"/>
    <col min="11793" max="12032" width="8.85546875" style="7"/>
    <col min="12033" max="12033" width="20.28515625" style="7" bestFit="1" customWidth="1"/>
    <col min="12034" max="12046" width="9.42578125" style="7" customWidth="1"/>
    <col min="12047" max="12047" width="10" style="7" customWidth="1"/>
    <col min="12048" max="12048" width="2.42578125" style="7" customWidth="1"/>
    <col min="12049" max="12288" width="8.85546875" style="7"/>
    <col min="12289" max="12289" width="20.28515625" style="7" bestFit="1" customWidth="1"/>
    <col min="12290" max="12302" width="9.42578125" style="7" customWidth="1"/>
    <col min="12303" max="12303" width="10" style="7" customWidth="1"/>
    <col min="12304" max="12304" width="2.42578125" style="7" customWidth="1"/>
    <col min="12305" max="12544" width="8.85546875" style="7"/>
    <col min="12545" max="12545" width="20.28515625" style="7" bestFit="1" customWidth="1"/>
    <col min="12546" max="12558" width="9.42578125" style="7" customWidth="1"/>
    <col min="12559" max="12559" width="10" style="7" customWidth="1"/>
    <col min="12560" max="12560" width="2.42578125" style="7" customWidth="1"/>
    <col min="12561" max="12800" width="8.85546875" style="7"/>
    <col min="12801" max="12801" width="20.28515625" style="7" bestFit="1" customWidth="1"/>
    <col min="12802" max="12814" width="9.42578125" style="7" customWidth="1"/>
    <col min="12815" max="12815" width="10" style="7" customWidth="1"/>
    <col min="12816" max="12816" width="2.42578125" style="7" customWidth="1"/>
    <col min="12817" max="13056" width="8.85546875" style="7"/>
    <col min="13057" max="13057" width="20.28515625" style="7" bestFit="1" customWidth="1"/>
    <col min="13058" max="13070" width="9.42578125" style="7" customWidth="1"/>
    <col min="13071" max="13071" width="10" style="7" customWidth="1"/>
    <col min="13072" max="13072" width="2.42578125" style="7" customWidth="1"/>
    <col min="13073" max="13312" width="8.85546875" style="7"/>
    <col min="13313" max="13313" width="20.28515625" style="7" bestFit="1" customWidth="1"/>
    <col min="13314" max="13326" width="9.42578125" style="7" customWidth="1"/>
    <col min="13327" max="13327" width="10" style="7" customWidth="1"/>
    <col min="13328" max="13328" width="2.42578125" style="7" customWidth="1"/>
    <col min="13329" max="13568" width="8.85546875" style="7"/>
    <col min="13569" max="13569" width="20.28515625" style="7" bestFit="1" customWidth="1"/>
    <col min="13570" max="13582" width="9.42578125" style="7" customWidth="1"/>
    <col min="13583" max="13583" width="10" style="7" customWidth="1"/>
    <col min="13584" max="13584" width="2.42578125" style="7" customWidth="1"/>
    <col min="13585" max="13824" width="8.85546875" style="7"/>
    <col min="13825" max="13825" width="20.28515625" style="7" bestFit="1" customWidth="1"/>
    <col min="13826" max="13838" width="9.42578125" style="7" customWidth="1"/>
    <col min="13839" max="13839" width="10" style="7" customWidth="1"/>
    <col min="13840" max="13840" width="2.42578125" style="7" customWidth="1"/>
    <col min="13841" max="14080" width="8.85546875" style="7"/>
    <col min="14081" max="14081" width="20.28515625" style="7" bestFit="1" customWidth="1"/>
    <col min="14082" max="14094" width="9.42578125" style="7" customWidth="1"/>
    <col min="14095" max="14095" width="10" style="7" customWidth="1"/>
    <col min="14096" max="14096" width="2.42578125" style="7" customWidth="1"/>
    <col min="14097" max="14336" width="8.85546875" style="7"/>
    <col min="14337" max="14337" width="20.28515625" style="7" bestFit="1" customWidth="1"/>
    <col min="14338" max="14350" width="9.42578125" style="7" customWidth="1"/>
    <col min="14351" max="14351" width="10" style="7" customWidth="1"/>
    <col min="14352" max="14352" width="2.42578125" style="7" customWidth="1"/>
    <col min="14353" max="14592" width="8.85546875" style="7"/>
    <col min="14593" max="14593" width="20.28515625" style="7" bestFit="1" customWidth="1"/>
    <col min="14594" max="14606" width="9.42578125" style="7" customWidth="1"/>
    <col min="14607" max="14607" width="10" style="7" customWidth="1"/>
    <col min="14608" max="14608" width="2.42578125" style="7" customWidth="1"/>
    <col min="14609" max="14848" width="8.85546875" style="7"/>
    <col min="14849" max="14849" width="20.28515625" style="7" bestFit="1" customWidth="1"/>
    <col min="14850" max="14862" width="9.42578125" style="7" customWidth="1"/>
    <col min="14863" max="14863" width="10" style="7" customWidth="1"/>
    <col min="14864" max="14864" width="2.42578125" style="7" customWidth="1"/>
    <col min="14865" max="15104" width="8.85546875" style="7"/>
    <col min="15105" max="15105" width="20.28515625" style="7" bestFit="1" customWidth="1"/>
    <col min="15106" max="15118" width="9.42578125" style="7" customWidth="1"/>
    <col min="15119" max="15119" width="10" style="7" customWidth="1"/>
    <col min="15120" max="15120" width="2.42578125" style="7" customWidth="1"/>
    <col min="15121" max="15360" width="8.85546875" style="7"/>
    <col min="15361" max="15361" width="20.28515625" style="7" bestFit="1" customWidth="1"/>
    <col min="15362" max="15374" width="9.42578125" style="7" customWidth="1"/>
    <col min="15375" max="15375" width="10" style="7" customWidth="1"/>
    <col min="15376" max="15376" width="2.42578125" style="7" customWidth="1"/>
    <col min="15377" max="15616" width="8.85546875" style="7"/>
    <col min="15617" max="15617" width="20.28515625" style="7" bestFit="1" customWidth="1"/>
    <col min="15618" max="15630" width="9.42578125" style="7" customWidth="1"/>
    <col min="15631" max="15631" width="10" style="7" customWidth="1"/>
    <col min="15632" max="15632" width="2.42578125" style="7" customWidth="1"/>
    <col min="15633" max="15872" width="8.85546875" style="7"/>
    <col min="15873" max="15873" width="20.28515625" style="7" bestFit="1" customWidth="1"/>
    <col min="15874" max="15886" width="9.42578125" style="7" customWidth="1"/>
    <col min="15887" max="15887" width="10" style="7" customWidth="1"/>
    <col min="15888" max="15888" width="2.42578125" style="7" customWidth="1"/>
    <col min="15889" max="16128" width="8.85546875" style="7"/>
    <col min="16129" max="16129" width="20.28515625" style="7" bestFit="1" customWidth="1"/>
    <col min="16130" max="16142" width="9.42578125" style="7" customWidth="1"/>
    <col min="16143" max="16143" width="10" style="7" customWidth="1"/>
    <col min="16144" max="16144" width="2.42578125" style="7" customWidth="1"/>
    <col min="16145" max="16384" width="8.85546875" style="7"/>
  </cols>
  <sheetData>
    <row r="1" spans="2:17">
      <c r="B1" s="7"/>
      <c r="C1" s="7"/>
    </row>
    <row r="2" spans="2:17" ht="27" customHeight="1">
      <c r="B2" s="2" t="s">
        <v>213</v>
      </c>
      <c r="C2" s="6"/>
      <c r="E2" s="6" t="s">
        <v>1</v>
      </c>
      <c r="F2" s="23"/>
      <c r="G2" s="177" t="str">
        <f>'Personal Expenditure'!D4</f>
        <v xml:space="preserve"> </v>
      </c>
      <c r="H2" s="177"/>
      <c r="I2" s="177"/>
      <c r="J2" s="177"/>
      <c r="K2" s="177"/>
      <c r="Q2" s="25"/>
    </row>
    <row r="3" spans="2:17">
      <c r="B3" s="7"/>
      <c r="E3" s="6"/>
      <c r="F3" s="23"/>
      <c r="G3" s="23"/>
      <c r="H3" s="23"/>
      <c r="Q3" s="25"/>
    </row>
    <row r="4" spans="2:17" ht="27" customHeight="1">
      <c r="B4" s="7"/>
      <c r="E4" s="6" t="s">
        <v>3</v>
      </c>
      <c r="F4" s="23"/>
      <c r="G4" s="177" t="str">
        <f>'Personal Expenditure'!D6</f>
        <v xml:space="preserve"> </v>
      </c>
      <c r="H4" s="177"/>
      <c r="I4" s="177"/>
      <c r="J4" s="177"/>
      <c r="K4" s="177"/>
      <c r="Q4" s="25"/>
    </row>
    <row r="5" spans="2:17">
      <c r="B5" s="7"/>
      <c r="E5" s="6"/>
      <c r="F5" s="23"/>
      <c r="G5" s="23"/>
      <c r="H5" s="23"/>
      <c r="Q5" s="25"/>
    </row>
    <row r="6" spans="2:17" ht="27" customHeight="1">
      <c r="B6" s="7"/>
      <c r="E6" s="6" t="s">
        <v>4</v>
      </c>
      <c r="F6" s="23"/>
      <c r="G6" s="169" t="str">
        <f>'Personal Expenditure'!D8</f>
        <v xml:space="preserve"> </v>
      </c>
      <c r="H6" s="169"/>
      <c r="I6" s="169"/>
      <c r="J6" s="169"/>
      <c r="K6" s="169"/>
      <c r="Q6" s="25"/>
    </row>
    <row r="7" spans="2:17" ht="26.1" customHeight="1" thickBot="1">
      <c r="B7" s="7"/>
      <c r="E7" s="6"/>
      <c r="F7" s="23"/>
      <c r="G7" s="24"/>
      <c r="H7" s="24"/>
      <c r="I7" s="24"/>
      <c r="J7" s="24"/>
      <c r="K7" s="24"/>
      <c r="Q7" s="25"/>
    </row>
    <row r="8" spans="2:17" ht="17.100000000000001" thickBot="1">
      <c r="B8" s="6" t="s">
        <v>172</v>
      </c>
      <c r="D8" s="114" t="str">
        <f>'Sales Forecast'!E9</f>
        <v>November</v>
      </c>
      <c r="E8" s="114" t="str">
        <f>'Sales Forecast'!F9</f>
        <v>December</v>
      </c>
      <c r="F8" s="114" t="str">
        <f>'Sales Forecast'!G9</f>
        <v>January</v>
      </c>
      <c r="G8" s="114" t="str">
        <f>'Sales Forecast'!H9</f>
        <v>February</v>
      </c>
      <c r="H8" s="114" t="str">
        <f>'Sales Forecast'!I9</f>
        <v>March</v>
      </c>
      <c r="I8" s="114" t="str">
        <f>'Sales Forecast'!J9</f>
        <v>April</v>
      </c>
      <c r="J8" s="114" t="str">
        <f>'Sales Forecast'!K9</f>
        <v>May</v>
      </c>
      <c r="K8" s="114" t="str">
        <f>'Sales Forecast'!L9</f>
        <v>June</v>
      </c>
      <c r="L8" s="114" t="str">
        <f>'Sales Forecast'!M9</f>
        <v>July</v>
      </c>
      <c r="M8" s="114" t="str">
        <f>'Sales Forecast'!N9</f>
        <v>August</v>
      </c>
      <c r="N8" s="114" t="str">
        <f>'Sales Forecast'!O9</f>
        <v>Sept</v>
      </c>
      <c r="O8" s="114" t="str">
        <f>'Sales Forecast'!P9</f>
        <v>October</v>
      </c>
      <c r="P8" s="44"/>
      <c r="Q8" s="26"/>
    </row>
    <row r="9" spans="2:17" ht="21.95" customHeight="1" thickBot="1">
      <c r="C9" s="111" t="s">
        <v>214</v>
      </c>
      <c r="D9" s="112" t="s">
        <v>189</v>
      </c>
      <c r="E9" s="112" t="s">
        <v>190</v>
      </c>
      <c r="F9" s="112" t="s">
        <v>191</v>
      </c>
      <c r="G9" s="112" t="s">
        <v>192</v>
      </c>
      <c r="H9" s="112" t="s">
        <v>193</v>
      </c>
      <c r="I9" s="112" t="s">
        <v>194</v>
      </c>
      <c r="J9" s="112" t="s">
        <v>195</v>
      </c>
      <c r="K9" s="112" t="s">
        <v>196</v>
      </c>
      <c r="L9" s="112" t="s">
        <v>197</v>
      </c>
      <c r="M9" s="112" t="s">
        <v>198</v>
      </c>
      <c r="N9" s="112" t="s">
        <v>199</v>
      </c>
      <c r="O9" s="112" t="s">
        <v>200</v>
      </c>
      <c r="P9" s="113" t="s">
        <v>215</v>
      </c>
      <c r="Q9" s="105" t="s">
        <v>216</v>
      </c>
    </row>
    <row r="10" spans="2:17">
      <c r="B10" s="38" t="s">
        <v>217</v>
      </c>
      <c r="C10" s="55"/>
      <c r="D10" s="56">
        <f>'Sales Forecast'!E22</f>
        <v>820</v>
      </c>
      <c r="E10" s="56">
        <f>'Sales Forecast'!F22</f>
        <v>820</v>
      </c>
      <c r="F10" s="56">
        <f>'Sales Forecast'!G22</f>
        <v>820</v>
      </c>
      <c r="G10" s="56">
        <f>'Sales Forecast'!H22</f>
        <v>820</v>
      </c>
      <c r="H10" s="56">
        <f>'Sales Forecast'!I22</f>
        <v>820</v>
      </c>
      <c r="I10" s="56">
        <f>'Sales Forecast'!J22</f>
        <v>820</v>
      </c>
      <c r="J10" s="56">
        <f>'Sales Forecast'!K22</f>
        <v>1140</v>
      </c>
      <c r="K10" s="56">
        <f>'Sales Forecast'!L22</f>
        <v>1140</v>
      </c>
      <c r="L10" s="56">
        <f>'Sales Forecast'!M22</f>
        <v>1140</v>
      </c>
      <c r="M10" s="56">
        <f>'Sales Forecast'!N22</f>
        <v>1140</v>
      </c>
      <c r="N10" s="56">
        <f>'Sales Forecast'!O22</f>
        <v>1140</v>
      </c>
      <c r="O10" s="56">
        <f>'Sales Forecast'!P22</f>
        <v>1140</v>
      </c>
      <c r="P10" s="51">
        <f>SUM(C10:O10)</f>
        <v>11760</v>
      </c>
      <c r="Q10" s="106">
        <f>P10</f>
        <v>11760</v>
      </c>
    </row>
    <row r="11" spans="2:17" ht="17.100000000000001" thickBot="1">
      <c r="B11" s="27" t="s">
        <v>218</v>
      </c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2">
        <f>SUM(C11:O11)</f>
        <v>0</v>
      </c>
      <c r="Q11" s="107">
        <f>P11</f>
        <v>0</v>
      </c>
    </row>
    <row r="12" spans="2:17" ht="17.100000000000001" thickBot="1">
      <c r="B12" s="27" t="s">
        <v>219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53">
        <f>SUM(C12:O12)</f>
        <v>0</v>
      </c>
      <c r="Q12" s="108">
        <f>P12</f>
        <v>0</v>
      </c>
    </row>
    <row r="13" spans="2:17" s="6" customFormat="1" ht="17.100000000000001" thickBot="1">
      <c r="B13" s="100" t="s">
        <v>220</v>
      </c>
      <c r="C13" s="101">
        <f t="shared" ref="C13:P13" si="0">SUM(C10:C12)</f>
        <v>0</v>
      </c>
      <c r="D13" s="110">
        <f t="shared" si="0"/>
        <v>820</v>
      </c>
      <c r="E13" s="110">
        <f t="shared" si="0"/>
        <v>820</v>
      </c>
      <c r="F13" s="110">
        <f t="shared" si="0"/>
        <v>820</v>
      </c>
      <c r="G13" s="110">
        <f t="shared" si="0"/>
        <v>820</v>
      </c>
      <c r="H13" s="110">
        <f t="shared" si="0"/>
        <v>820</v>
      </c>
      <c r="I13" s="110">
        <f t="shared" si="0"/>
        <v>820</v>
      </c>
      <c r="J13" s="110">
        <f t="shared" si="0"/>
        <v>1140</v>
      </c>
      <c r="K13" s="110">
        <f t="shared" si="0"/>
        <v>1140</v>
      </c>
      <c r="L13" s="110">
        <f t="shared" si="0"/>
        <v>1140</v>
      </c>
      <c r="M13" s="110">
        <f t="shared" si="0"/>
        <v>1140</v>
      </c>
      <c r="N13" s="110">
        <f t="shared" si="0"/>
        <v>1140</v>
      </c>
      <c r="O13" s="110">
        <f t="shared" si="0"/>
        <v>1140</v>
      </c>
      <c r="P13" s="103">
        <f t="shared" si="0"/>
        <v>11760</v>
      </c>
      <c r="Q13" s="104">
        <f>SUM(Q10:Q12)</f>
        <v>11760</v>
      </c>
    </row>
    <row r="14" spans="2:17">
      <c r="B14" s="27" t="s">
        <v>188</v>
      </c>
      <c r="C14" s="61"/>
      <c r="D14" s="62">
        <f>'Sales Forecast'!E23</f>
        <v>109.80000000000001</v>
      </c>
      <c r="E14" s="62">
        <f>'Sales Forecast'!F23</f>
        <v>109.80000000000001</v>
      </c>
      <c r="F14" s="62">
        <f>'Sales Forecast'!G23</f>
        <v>109.80000000000001</v>
      </c>
      <c r="G14" s="62">
        <f>'Sales Forecast'!H23</f>
        <v>109.80000000000001</v>
      </c>
      <c r="H14" s="62">
        <f>'Sales Forecast'!I23</f>
        <v>109.80000000000001</v>
      </c>
      <c r="I14" s="62">
        <f>'Sales Forecast'!J23</f>
        <v>109.80000000000001</v>
      </c>
      <c r="J14" s="62">
        <f>'Sales Forecast'!K23</f>
        <v>153</v>
      </c>
      <c r="K14" s="62">
        <f>'Sales Forecast'!L23</f>
        <v>153</v>
      </c>
      <c r="L14" s="62">
        <f>'Sales Forecast'!M23</f>
        <v>153</v>
      </c>
      <c r="M14" s="62">
        <f>'Sales Forecast'!N23</f>
        <v>153</v>
      </c>
      <c r="N14" s="62">
        <f>'Sales Forecast'!O23</f>
        <v>153</v>
      </c>
      <c r="O14" s="62">
        <f>'Sales Forecast'!P23</f>
        <v>153</v>
      </c>
      <c r="P14" s="54">
        <f t="shared" ref="P14:P37" si="1">+SUM(C14:O14)</f>
        <v>1576.8</v>
      </c>
      <c r="Q14" s="106">
        <f>P14</f>
        <v>1576.8</v>
      </c>
    </row>
    <row r="15" spans="2:17">
      <c r="B15" s="27" t="s">
        <v>128</v>
      </c>
      <c r="C15" s="61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54">
        <f t="shared" si="1"/>
        <v>0</v>
      </c>
      <c r="Q15" s="107">
        <f t="shared" ref="Q15:Q35" si="2">P15</f>
        <v>0</v>
      </c>
    </row>
    <row r="16" spans="2:17">
      <c r="B16" s="27" t="s">
        <v>129</v>
      </c>
      <c r="C16" s="61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54">
        <f t="shared" si="1"/>
        <v>0</v>
      </c>
      <c r="Q16" s="107">
        <f t="shared" si="2"/>
        <v>0</v>
      </c>
    </row>
    <row r="17" spans="2:17" ht="33.950000000000003">
      <c r="B17" s="27" t="s">
        <v>14</v>
      </c>
      <c r="C17" s="117" t="s">
        <v>221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54">
        <f t="shared" si="1"/>
        <v>0</v>
      </c>
      <c r="Q17" s="107">
        <f t="shared" si="2"/>
        <v>0</v>
      </c>
    </row>
    <row r="18" spans="2:17">
      <c r="B18" s="27" t="s">
        <v>130</v>
      </c>
      <c r="C18" s="61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54">
        <f t="shared" si="1"/>
        <v>0</v>
      </c>
      <c r="Q18" s="107">
        <f t="shared" si="2"/>
        <v>0</v>
      </c>
    </row>
    <row r="19" spans="2:17" ht="33.950000000000003">
      <c r="B19" s="27" t="s">
        <v>22</v>
      </c>
      <c r="C19" s="117" t="s">
        <v>222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54">
        <f t="shared" si="1"/>
        <v>0</v>
      </c>
      <c r="Q19" s="107">
        <f t="shared" si="2"/>
        <v>0</v>
      </c>
    </row>
    <row r="20" spans="2:17">
      <c r="B20" s="27" t="s">
        <v>223</v>
      </c>
      <c r="C20" s="61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54">
        <f t="shared" si="1"/>
        <v>0</v>
      </c>
      <c r="Q20" s="107">
        <f t="shared" si="2"/>
        <v>0</v>
      </c>
    </row>
    <row r="21" spans="2:17">
      <c r="B21" s="27" t="s">
        <v>224</v>
      </c>
      <c r="C21" s="61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54">
        <f t="shared" si="1"/>
        <v>0</v>
      </c>
      <c r="Q21" s="107">
        <f t="shared" si="2"/>
        <v>0</v>
      </c>
    </row>
    <row r="22" spans="2:17">
      <c r="B22" s="27" t="s">
        <v>132</v>
      </c>
      <c r="C22" s="61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54">
        <f t="shared" si="1"/>
        <v>0</v>
      </c>
      <c r="Q22" s="107">
        <f t="shared" si="2"/>
        <v>0</v>
      </c>
    </row>
    <row r="23" spans="2:17">
      <c r="B23" s="27" t="s">
        <v>133</v>
      </c>
      <c r="C23" s="61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54">
        <f t="shared" si="1"/>
        <v>0</v>
      </c>
      <c r="Q23" s="107">
        <f t="shared" si="2"/>
        <v>0</v>
      </c>
    </row>
    <row r="24" spans="2:17">
      <c r="B24" s="27" t="s">
        <v>134</v>
      </c>
      <c r="C24" s="61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54">
        <f t="shared" si="1"/>
        <v>0</v>
      </c>
      <c r="Q24" s="107">
        <f t="shared" si="2"/>
        <v>0</v>
      </c>
    </row>
    <row r="25" spans="2:17" ht="33.950000000000003">
      <c r="B25" s="27" t="s">
        <v>135</v>
      </c>
      <c r="C25" s="117" t="s">
        <v>225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54">
        <f t="shared" si="1"/>
        <v>0</v>
      </c>
      <c r="Q25" s="107">
        <f t="shared" si="2"/>
        <v>0</v>
      </c>
    </row>
    <row r="26" spans="2:17">
      <c r="B26" s="27" t="s">
        <v>136</v>
      </c>
      <c r="C26" s="61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54">
        <f t="shared" si="1"/>
        <v>0</v>
      </c>
      <c r="Q26" s="107">
        <f t="shared" si="2"/>
        <v>0</v>
      </c>
    </row>
    <row r="27" spans="2:17">
      <c r="B27" s="27" t="s">
        <v>137</v>
      </c>
      <c r="C27" s="61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54">
        <f t="shared" si="1"/>
        <v>0</v>
      </c>
      <c r="Q27" s="107">
        <f t="shared" si="2"/>
        <v>0</v>
      </c>
    </row>
    <row r="28" spans="2:17">
      <c r="B28" s="27" t="s">
        <v>138</v>
      </c>
      <c r="C28" s="61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54">
        <f t="shared" si="1"/>
        <v>0</v>
      </c>
      <c r="Q28" s="107">
        <f t="shared" si="2"/>
        <v>0</v>
      </c>
    </row>
    <row r="29" spans="2:17">
      <c r="B29" s="27" t="s">
        <v>139</v>
      </c>
      <c r="C29" s="61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54">
        <f t="shared" si="1"/>
        <v>0</v>
      </c>
      <c r="Q29" s="107">
        <f t="shared" si="2"/>
        <v>0</v>
      </c>
    </row>
    <row r="30" spans="2:17">
      <c r="B30" s="27" t="s">
        <v>140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54">
        <f t="shared" si="1"/>
        <v>0</v>
      </c>
      <c r="Q30" s="107">
        <f t="shared" si="2"/>
        <v>0</v>
      </c>
    </row>
    <row r="31" spans="2:17">
      <c r="B31" s="30" t="s">
        <v>51</v>
      </c>
      <c r="C31" s="61"/>
      <c r="D31" s="63"/>
      <c r="E31" s="63"/>
      <c r="F31" s="63"/>
      <c r="G31" s="63"/>
      <c r="H31" s="63"/>
      <c r="I31" s="63">
        <v>50</v>
      </c>
      <c r="J31" s="63"/>
      <c r="K31" s="63"/>
      <c r="L31" s="63"/>
      <c r="M31" s="63"/>
      <c r="N31" s="63">
        <v>100</v>
      </c>
      <c r="O31" s="63"/>
      <c r="P31" s="54">
        <f t="shared" si="1"/>
        <v>150</v>
      </c>
      <c r="Q31" s="107">
        <f t="shared" si="2"/>
        <v>150</v>
      </c>
    </row>
    <row r="32" spans="2:17">
      <c r="B32" s="30" t="s">
        <v>141</v>
      </c>
      <c r="C32" s="61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54">
        <f t="shared" si="1"/>
        <v>0</v>
      </c>
      <c r="Q32" s="107">
        <f t="shared" si="2"/>
        <v>0</v>
      </c>
    </row>
    <row r="33" spans="2:18">
      <c r="B33" s="27" t="s">
        <v>226</v>
      </c>
      <c r="C33" s="6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54">
        <f t="shared" si="1"/>
        <v>0</v>
      </c>
      <c r="Q33" s="107">
        <f t="shared" si="2"/>
        <v>0</v>
      </c>
    </row>
    <row r="34" spans="2:18">
      <c r="B34" s="27" t="s">
        <v>142</v>
      </c>
      <c r="C34" s="61"/>
      <c r="D34" s="62">
        <f>D46</f>
        <v>0</v>
      </c>
      <c r="E34" s="62">
        <f t="shared" ref="E34:O34" si="3">E46</f>
        <v>0</v>
      </c>
      <c r="F34" s="62">
        <f t="shared" si="3"/>
        <v>0</v>
      </c>
      <c r="G34" s="62">
        <f t="shared" si="3"/>
        <v>0</v>
      </c>
      <c r="H34" s="62">
        <f t="shared" si="3"/>
        <v>0</v>
      </c>
      <c r="I34" s="62">
        <f t="shared" si="3"/>
        <v>0</v>
      </c>
      <c r="J34" s="62">
        <f t="shared" si="3"/>
        <v>0</v>
      </c>
      <c r="K34" s="62">
        <f t="shared" si="3"/>
        <v>0</v>
      </c>
      <c r="L34" s="62">
        <f t="shared" si="3"/>
        <v>0</v>
      </c>
      <c r="M34" s="62">
        <f t="shared" si="3"/>
        <v>0</v>
      </c>
      <c r="N34" s="62">
        <f t="shared" si="3"/>
        <v>0</v>
      </c>
      <c r="O34" s="62">
        <f t="shared" si="3"/>
        <v>0</v>
      </c>
      <c r="P34" s="54">
        <f t="shared" si="1"/>
        <v>0</v>
      </c>
      <c r="Q34" s="107">
        <f t="shared" si="2"/>
        <v>0</v>
      </c>
    </row>
    <row r="35" spans="2:18">
      <c r="B35" s="27" t="s">
        <v>143</v>
      </c>
      <c r="C35" s="61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54">
        <f t="shared" si="1"/>
        <v>0</v>
      </c>
      <c r="Q35" s="107">
        <f t="shared" si="2"/>
        <v>0</v>
      </c>
    </row>
    <row r="36" spans="2:18">
      <c r="B36" s="27" t="s">
        <v>144</v>
      </c>
      <c r="C36" s="61"/>
      <c r="D36" s="62">
        <v>14.95</v>
      </c>
      <c r="E36" s="62">
        <v>14.95</v>
      </c>
      <c r="F36" s="62">
        <v>14.95</v>
      </c>
      <c r="G36" s="62">
        <v>14.95</v>
      </c>
      <c r="H36" s="62">
        <v>14.95</v>
      </c>
      <c r="I36" s="62">
        <v>14.95</v>
      </c>
      <c r="J36" s="62">
        <v>14.95</v>
      </c>
      <c r="K36" s="62">
        <v>14.95</v>
      </c>
      <c r="L36" s="62">
        <v>14.95</v>
      </c>
      <c r="M36" s="62">
        <v>14.95</v>
      </c>
      <c r="N36" s="62">
        <v>14.95</v>
      </c>
      <c r="O36" s="62">
        <v>14.95</v>
      </c>
      <c r="P36" s="54">
        <f t="shared" si="1"/>
        <v>179.39999999999998</v>
      </c>
      <c r="Q36" s="107">
        <f>P36</f>
        <v>179.39999999999998</v>
      </c>
    </row>
    <row r="37" spans="2:18" ht="17.100000000000001" thickBot="1">
      <c r="B37" s="31" t="s">
        <v>227</v>
      </c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>
        <f t="shared" si="1"/>
        <v>0</v>
      </c>
      <c r="Q37" s="108">
        <f>P37</f>
        <v>0</v>
      </c>
    </row>
    <row r="38" spans="2:18" s="6" customFormat="1" ht="17.100000000000001" thickBot="1">
      <c r="B38" s="100" t="s">
        <v>228</v>
      </c>
      <c r="C38" s="101">
        <f t="shared" ref="C38:P38" si="4">SUM(C14:C37)</f>
        <v>0</v>
      </c>
      <c r="D38" s="102">
        <f t="shared" si="4"/>
        <v>124.75000000000001</v>
      </c>
      <c r="E38" s="102">
        <f t="shared" si="4"/>
        <v>124.75000000000001</v>
      </c>
      <c r="F38" s="102">
        <f t="shared" si="4"/>
        <v>124.75000000000001</v>
      </c>
      <c r="G38" s="102">
        <f t="shared" si="4"/>
        <v>124.75000000000001</v>
      </c>
      <c r="H38" s="102">
        <f t="shared" si="4"/>
        <v>124.75000000000001</v>
      </c>
      <c r="I38" s="102">
        <f t="shared" si="4"/>
        <v>174.75</v>
      </c>
      <c r="J38" s="102">
        <f t="shared" si="4"/>
        <v>167.95</v>
      </c>
      <c r="K38" s="102">
        <f t="shared" si="4"/>
        <v>167.95</v>
      </c>
      <c r="L38" s="102">
        <f t="shared" si="4"/>
        <v>167.95</v>
      </c>
      <c r="M38" s="102">
        <f t="shared" si="4"/>
        <v>167.95</v>
      </c>
      <c r="N38" s="102">
        <f t="shared" si="4"/>
        <v>267.95</v>
      </c>
      <c r="O38" s="102">
        <f t="shared" si="4"/>
        <v>167.95</v>
      </c>
      <c r="P38" s="103">
        <f t="shared" si="4"/>
        <v>1906.1999999999998</v>
      </c>
      <c r="Q38" s="104">
        <f>SUM(Q14:Q37)</f>
        <v>1906.1999999999998</v>
      </c>
    </row>
    <row r="39" spans="2:18" ht="17.100000000000001">
      <c r="B39" s="32" t="s">
        <v>229</v>
      </c>
      <c r="C39" s="56">
        <f t="shared" ref="C39:P39" si="5">SUM(C13-C38)</f>
        <v>0</v>
      </c>
      <c r="D39" s="33">
        <f t="shared" si="5"/>
        <v>695.25</v>
      </c>
      <c r="E39" s="33">
        <f t="shared" si="5"/>
        <v>695.25</v>
      </c>
      <c r="F39" s="33">
        <f t="shared" si="5"/>
        <v>695.25</v>
      </c>
      <c r="G39" s="33">
        <f t="shared" si="5"/>
        <v>695.25</v>
      </c>
      <c r="H39" s="33">
        <f t="shared" si="5"/>
        <v>695.25</v>
      </c>
      <c r="I39" s="33">
        <f t="shared" si="5"/>
        <v>645.25</v>
      </c>
      <c r="J39" s="33">
        <f t="shared" si="5"/>
        <v>972.05</v>
      </c>
      <c r="K39" s="33">
        <f t="shared" si="5"/>
        <v>972.05</v>
      </c>
      <c r="L39" s="33">
        <f t="shared" si="5"/>
        <v>972.05</v>
      </c>
      <c r="M39" s="33">
        <f t="shared" si="5"/>
        <v>972.05</v>
      </c>
      <c r="N39" s="33">
        <f t="shared" si="5"/>
        <v>872.05</v>
      </c>
      <c r="O39" s="33">
        <f t="shared" si="5"/>
        <v>972.05</v>
      </c>
      <c r="P39" s="51">
        <f t="shared" si="5"/>
        <v>9853.7999999999993</v>
      </c>
      <c r="Q39" s="106">
        <f>SUM(Q13-Q38)</f>
        <v>9853.7999999999993</v>
      </c>
      <c r="R39" s="7" t="s">
        <v>230</v>
      </c>
    </row>
    <row r="40" spans="2:18" ht="18" thickBot="1">
      <c r="B40" s="34" t="s">
        <v>231</v>
      </c>
      <c r="C40" s="66">
        <v>0</v>
      </c>
      <c r="D40" s="28">
        <f>SUM(C41)</f>
        <v>0</v>
      </c>
      <c r="E40" s="28">
        <f t="shared" ref="E40:O40" si="6">D41</f>
        <v>695.25</v>
      </c>
      <c r="F40" s="28">
        <f t="shared" si="6"/>
        <v>1390.5</v>
      </c>
      <c r="G40" s="28">
        <f t="shared" si="6"/>
        <v>2085.75</v>
      </c>
      <c r="H40" s="28">
        <f t="shared" si="6"/>
        <v>2781</v>
      </c>
      <c r="I40" s="28">
        <f t="shared" si="6"/>
        <v>3476.25</v>
      </c>
      <c r="J40" s="28">
        <f t="shared" si="6"/>
        <v>4121.5</v>
      </c>
      <c r="K40" s="28">
        <f t="shared" si="6"/>
        <v>5093.55</v>
      </c>
      <c r="L40" s="28">
        <f t="shared" si="6"/>
        <v>6065.6</v>
      </c>
      <c r="M40" s="28">
        <f t="shared" si="6"/>
        <v>7037.6500000000005</v>
      </c>
      <c r="N40" s="28">
        <f t="shared" si="6"/>
        <v>8009.7000000000007</v>
      </c>
      <c r="O40" s="28">
        <f t="shared" si="6"/>
        <v>8881.75</v>
      </c>
      <c r="P40" s="29"/>
      <c r="Q40" s="108">
        <f>Q36+Q35+Q37+Q34</f>
        <v>179.39999999999998</v>
      </c>
      <c r="R40" s="5" t="s">
        <v>232</v>
      </c>
    </row>
    <row r="41" spans="2:18" ht="18" thickBot="1">
      <c r="B41" s="35" t="s">
        <v>233</v>
      </c>
      <c r="C41" s="67">
        <f t="shared" ref="C41:O41" si="7">SUM(C39+C40)</f>
        <v>0</v>
      </c>
      <c r="D41" s="36">
        <f t="shared" si="7"/>
        <v>695.25</v>
      </c>
      <c r="E41" s="36">
        <f t="shared" si="7"/>
        <v>1390.5</v>
      </c>
      <c r="F41" s="36">
        <f t="shared" si="7"/>
        <v>2085.75</v>
      </c>
      <c r="G41" s="36">
        <f t="shared" si="7"/>
        <v>2781</v>
      </c>
      <c r="H41" s="36">
        <f t="shared" si="7"/>
        <v>3476.25</v>
      </c>
      <c r="I41" s="36">
        <f t="shared" si="7"/>
        <v>4121.5</v>
      </c>
      <c r="J41" s="36">
        <f t="shared" si="7"/>
        <v>5093.55</v>
      </c>
      <c r="K41" s="36">
        <f t="shared" si="7"/>
        <v>6065.6</v>
      </c>
      <c r="L41" s="36">
        <f t="shared" si="7"/>
        <v>7037.6500000000005</v>
      </c>
      <c r="M41" s="36">
        <f t="shared" si="7"/>
        <v>8009.7000000000007</v>
      </c>
      <c r="N41" s="36">
        <f t="shared" si="7"/>
        <v>8881.75</v>
      </c>
      <c r="O41" s="36">
        <f t="shared" si="7"/>
        <v>9853.7999999999993</v>
      </c>
      <c r="P41" s="37"/>
      <c r="Q41" s="109">
        <f>SUM(Q39:Q40)</f>
        <v>10033.199999999999</v>
      </c>
      <c r="R41" s="7" t="s">
        <v>234</v>
      </c>
    </row>
    <row r="42" spans="2:18" ht="17.100000000000001" thickBot="1">
      <c r="R42" s="5"/>
    </row>
    <row r="43" spans="2:18" ht="17.100000000000001">
      <c r="B43" s="45" t="s">
        <v>7</v>
      </c>
      <c r="C43" s="48"/>
      <c r="D43" s="40">
        <f>'Personal Expenditure'!$I38</f>
        <v>0</v>
      </c>
      <c r="E43" s="40">
        <f>'Personal Expenditure'!$I38</f>
        <v>0</v>
      </c>
      <c r="F43" s="40">
        <f>'Personal Expenditure'!$I38</f>
        <v>0</v>
      </c>
      <c r="G43" s="40">
        <f>'Personal Expenditure'!$I38</f>
        <v>0</v>
      </c>
      <c r="H43" s="40">
        <f>'Personal Expenditure'!$I38</f>
        <v>0</v>
      </c>
      <c r="I43" s="40">
        <f>'Personal Expenditure'!$I38</f>
        <v>0</v>
      </c>
      <c r="J43" s="40">
        <f>'Personal Expenditure'!$I38</f>
        <v>0</v>
      </c>
      <c r="K43" s="40">
        <f>'Personal Expenditure'!$I38</f>
        <v>0</v>
      </c>
      <c r="L43" s="40">
        <f>'Personal Expenditure'!$I38</f>
        <v>0</v>
      </c>
      <c r="M43" s="40">
        <f>'Personal Expenditure'!$I38</f>
        <v>0</v>
      </c>
      <c r="N43" s="40">
        <f>'Personal Expenditure'!$I38</f>
        <v>0</v>
      </c>
      <c r="O43" s="41">
        <f>'Personal Expenditure'!$I38</f>
        <v>0</v>
      </c>
    </row>
    <row r="44" spans="2:18" ht="17.100000000000001">
      <c r="B44" s="46" t="s">
        <v>235</v>
      </c>
      <c r="C44" s="49"/>
      <c r="D44" s="39">
        <f>'Personal Expenditure'!$E20</f>
        <v>0</v>
      </c>
      <c r="E44" s="39">
        <f>'Personal Expenditure'!$E20</f>
        <v>0</v>
      </c>
      <c r="F44" s="39">
        <f>'Personal Expenditure'!$E20</f>
        <v>0</v>
      </c>
      <c r="G44" s="39">
        <f>'Personal Expenditure'!$E20</f>
        <v>0</v>
      </c>
      <c r="H44" s="39">
        <f>'Personal Expenditure'!$E20</f>
        <v>0</v>
      </c>
      <c r="I44" s="39">
        <f>'Personal Expenditure'!$E20</f>
        <v>0</v>
      </c>
      <c r="J44" s="39">
        <f>'Personal Expenditure'!$E20</f>
        <v>0</v>
      </c>
      <c r="K44" s="39">
        <f>'Personal Expenditure'!$E20</f>
        <v>0</v>
      </c>
      <c r="L44" s="39">
        <f>'Personal Expenditure'!$E20</f>
        <v>0</v>
      </c>
      <c r="M44" s="39">
        <f>'Personal Expenditure'!$E20</f>
        <v>0</v>
      </c>
      <c r="N44" s="39">
        <f>'Personal Expenditure'!$E20</f>
        <v>0</v>
      </c>
      <c r="O44" s="42">
        <f>'Personal Expenditure'!$E20</f>
        <v>0</v>
      </c>
    </row>
    <row r="45" spans="2:18" ht="17.100000000000001">
      <c r="B45" s="46" t="s">
        <v>236</v>
      </c>
      <c r="C45" s="49"/>
      <c r="D45" s="10">
        <f>'Personal Expenditure'!$E25</f>
        <v>0</v>
      </c>
      <c r="E45" s="10">
        <f>'Personal Expenditure'!$E25</f>
        <v>0</v>
      </c>
      <c r="F45" s="10">
        <f>'Personal Expenditure'!$E25</f>
        <v>0</v>
      </c>
      <c r="G45" s="10">
        <f>'Personal Expenditure'!$E25</f>
        <v>0</v>
      </c>
      <c r="H45" s="10">
        <f>'Personal Expenditure'!$E25</f>
        <v>0</v>
      </c>
      <c r="I45" s="10">
        <f>'Personal Expenditure'!$E25</f>
        <v>0</v>
      </c>
      <c r="J45" s="10">
        <f>'Personal Expenditure'!$E25</f>
        <v>0</v>
      </c>
      <c r="K45" s="10">
        <f>'Personal Expenditure'!$E25</f>
        <v>0</v>
      </c>
      <c r="L45" s="10">
        <f>'Personal Expenditure'!$E25</f>
        <v>0</v>
      </c>
      <c r="M45" s="10">
        <f>'Personal Expenditure'!$E25</f>
        <v>0</v>
      </c>
      <c r="N45" s="10">
        <f>'Personal Expenditure'!$E25</f>
        <v>0</v>
      </c>
      <c r="O45" s="43">
        <f>'Personal Expenditure'!$E25</f>
        <v>0</v>
      </c>
    </row>
    <row r="46" spans="2:18" ht="18" thickBot="1">
      <c r="B46" s="47" t="s">
        <v>237</v>
      </c>
      <c r="C46" s="50"/>
      <c r="D46" s="115">
        <f>SUM(D43-D44-D45)</f>
        <v>0</v>
      </c>
      <c r="E46" s="115">
        <f t="shared" ref="E46:O46" si="8">SUM(E43-E44-E45)</f>
        <v>0</v>
      </c>
      <c r="F46" s="115">
        <f t="shared" si="8"/>
        <v>0</v>
      </c>
      <c r="G46" s="115">
        <f t="shared" si="8"/>
        <v>0</v>
      </c>
      <c r="H46" s="115">
        <f t="shared" si="8"/>
        <v>0</v>
      </c>
      <c r="I46" s="115">
        <f t="shared" si="8"/>
        <v>0</v>
      </c>
      <c r="J46" s="115">
        <f t="shared" si="8"/>
        <v>0</v>
      </c>
      <c r="K46" s="115">
        <f t="shared" si="8"/>
        <v>0</v>
      </c>
      <c r="L46" s="115">
        <f t="shared" si="8"/>
        <v>0</v>
      </c>
      <c r="M46" s="115">
        <f t="shared" si="8"/>
        <v>0</v>
      </c>
      <c r="N46" s="115">
        <f t="shared" si="8"/>
        <v>0</v>
      </c>
      <c r="O46" s="115">
        <f t="shared" si="8"/>
        <v>0</v>
      </c>
    </row>
  </sheetData>
  <sheetProtection formatCells="0" selectLockedCells="1"/>
  <mergeCells count="3">
    <mergeCell ref="G2:K2"/>
    <mergeCell ref="G4:K4"/>
    <mergeCell ref="G6:K6"/>
  </mergeCells>
  <pageMargins left="0.7" right="0.7" top="0.75" bottom="0.75" header="0.3" footer="0.3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6"/>
  <sheetViews>
    <sheetView showGridLines="0" topLeftCell="A5" zoomScaleNormal="100" workbookViewId="0">
      <selection activeCell="F21" sqref="F21"/>
    </sheetView>
  </sheetViews>
  <sheetFormatPr defaultColWidth="8.85546875" defaultRowHeight="15.95"/>
  <cols>
    <col min="1" max="1" width="5" style="7" customWidth="1"/>
    <col min="2" max="2" width="24.42578125" style="5" customWidth="1"/>
    <col min="3" max="3" width="10.7109375" style="5" customWidth="1"/>
    <col min="4" max="4" width="11" style="7" bestFit="1" customWidth="1"/>
    <col min="5" max="5" width="10.85546875" style="7" customWidth="1"/>
    <col min="6" max="9" width="11" style="7" bestFit="1" customWidth="1"/>
    <col min="10" max="15" width="9.42578125" style="7" customWidth="1"/>
    <col min="16" max="16" width="12.85546875" style="7" customWidth="1"/>
    <col min="17" max="17" width="12.85546875" style="7" bestFit="1" customWidth="1"/>
    <col min="18" max="256" width="8.85546875" style="7"/>
    <col min="257" max="257" width="20.28515625" style="7" bestFit="1" customWidth="1"/>
    <col min="258" max="270" width="9.42578125" style="7" customWidth="1"/>
    <col min="271" max="271" width="10" style="7" customWidth="1"/>
    <col min="272" max="272" width="2.42578125" style="7" customWidth="1"/>
    <col min="273" max="512" width="8.85546875" style="7"/>
    <col min="513" max="513" width="20.28515625" style="7" bestFit="1" customWidth="1"/>
    <col min="514" max="526" width="9.42578125" style="7" customWidth="1"/>
    <col min="527" max="527" width="10" style="7" customWidth="1"/>
    <col min="528" max="528" width="2.42578125" style="7" customWidth="1"/>
    <col min="529" max="768" width="8.85546875" style="7"/>
    <col min="769" max="769" width="20.28515625" style="7" bestFit="1" customWidth="1"/>
    <col min="770" max="782" width="9.42578125" style="7" customWidth="1"/>
    <col min="783" max="783" width="10" style="7" customWidth="1"/>
    <col min="784" max="784" width="2.42578125" style="7" customWidth="1"/>
    <col min="785" max="1024" width="8.85546875" style="7"/>
    <col min="1025" max="1025" width="20.28515625" style="7" bestFit="1" customWidth="1"/>
    <col min="1026" max="1038" width="9.42578125" style="7" customWidth="1"/>
    <col min="1039" max="1039" width="10" style="7" customWidth="1"/>
    <col min="1040" max="1040" width="2.42578125" style="7" customWidth="1"/>
    <col min="1041" max="1280" width="8.85546875" style="7"/>
    <col min="1281" max="1281" width="20.28515625" style="7" bestFit="1" customWidth="1"/>
    <col min="1282" max="1294" width="9.42578125" style="7" customWidth="1"/>
    <col min="1295" max="1295" width="10" style="7" customWidth="1"/>
    <col min="1296" max="1296" width="2.42578125" style="7" customWidth="1"/>
    <col min="1297" max="1536" width="8.85546875" style="7"/>
    <col min="1537" max="1537" width="20.28515625" style="7" bestFit="1" customWidth="1"/>
    <col min="1538" max="1550" width="9.42578125" style="7" customWidth="1"/>
    <col min="1551" max="1551" width="10" style="7" customWidth="1"/>
    <col min="1552" max="1552" width="2.42578125" style="7" customWidth="1"/>
    <col min="1553" max="1792" width="8.85546875" style="7"/>
    <col min="1793" max="1793" width="20.28515625" style="7" bestFit="1" customWidth="1"/>
    <col min="1794" max="1806" width="9.42578125" style="7" customWidth="1"/>
    <col min="1807" max="1807" width="10" style="7" customWidth="1"/>
    <col min="1808" max="1808" width="2.42578125" style="7" customWidth="1"/>
    <col min="1809" max="2048" width="8.85546875" style="7"/>
    <col min="2049" max="2049" width="20.28515625" style="7" bestFit="1" customWidth="1"/>
    <col min="2050" max="2062" width="9.42578125" style="7" customWidth="1"/>
    <col min="2063" max="2063" width="10" style="7" customWidth="1"/>
    <col min="2064" max="2064" width="2.42578125" style="7" customWidth="1"/>
    <col min="2065" max="2304" width="8.85546875" style="7"/>
    <col min="2305" max="2305" width="20.28515625" style="7" bestFit="1" customWidth="1"/>
    <col min="2306" max="2318" width="9.42578125" style="7" customWidth="1"/>
    <col min="2319" max="2319" width="10" style="7" customWidth="1"/>
    <col min="2320" max="2320" width="2.42578125" style="7" customWidth="1"/>
    <col min="2321" max="2560" width="8.85546875" style="7"/>
    <col min="2561" max="2561" width="20.28515625" style="7" bestFit="1" customWidth="1"/>
    <col min="2562" max="2574" width="9.42578125" style="7" customWidth="1"/>
    <col min="2575" max="2575" width="10" style="7" customWidth="1"/>
    <col min="2576" max="2576" width="2.42578125" style="7" customWidth="1"/>
    <col min="2577" max="2816" width="8.85546875" style="7"/>
    <col min="2817" max="2817" width="20.28515625" style="7" bestFit="1" customWidth="1"/>
    <col min="2818" max="2830" width="9.42578125" style="7" customWidth="1"/>
    <col min="2831" max="2831" width="10" style="7" customWidth="1"/>
    <col min="2832" max="2832" width="2.42578125" style="7" customWidth="1"/>
    <col min="2833" max="3072" width="8.85546875" style="7"/>
    <col min="3073" max="3073" width="20.28515625" style="7" bestFit="1" customWidth="1"/>
    <col min="3074" max="3086" width="9.42578125" style="7" customWidth="1"/>
    <col min="3087" max="3087" width="10" style="7" customWidth="1"/>
    <col min="3088" max="3088" width="2.42578125" style="7" customWidth="1"/>
    <col min="3089" max="3328" width="8.85546875" style="7"/>
    <col min="3329" max="3329" width="20.28515625" style="7" bestFit="1" customWidth="1"/>
    <col min="3330" max="3342" width="9.42578125" style="7" customWidth="1"/>
    <col min="3343" max="3343" width="10" style="7" customWidth="1"/>
    <col min="3344" max="3344" width="2.42578125" style="7" customWidth="1"/>
    <col min="3345" max="3584" width="8.85546875" style="7"/>
    <col min="3585" max="3585" width="20.28515625" style="7" bestFit="1" customWidth="1"/>
    <col min="3586" max="3598" width="9.42578125" style="7" customWidth="1"/>
    <col min="3599" max="3599" width="10" style="7" customWidth="1"/>
    <col min="3600" max="3600" width="2.42578125" style="7" customWidth="1"/>
    <col min="3601" max="3840" width="8.85546875" style="7"/>
    <col min="3841" max="3841" width="20.28515625" style="7" bestFit="1" customWidth="1"/>
    <col min="3842" max="3854" width="9.42578125" style="7" customWidth="1"/>
    <col min="3855" max="3855" width="10" style="7" customWidth="1"/>
    <col min="3856" max="3856" width="2.42578125" style="7" customWidth="1"/>
    <col min="3857" max="4096" width="8.85546875" style="7"/>
    <col min="4097" max="4097" width="20.28515625" style="7" bestFit="1" customWidth="1"/>
    <col min="4098" max="4110" width="9.42578125" style="7" customWidth="1"/>
    <col min="4111" max="4111" width="10" style="7" customWidth="1"/>
    <col min="4112" max="4112" width="2.42578125" style="7" customWidth="1"/>
    <col min="4113" max="4352" width="8.85546875" style="7"/>
    <col min="4353" max="4353" width="20.28515625" style="7" bestFit="1" customWidth="1"/>
    <col min="4354" max="4366" width="9.42578125" style="7" customWidth="1"/>
    <col min="4367" max="4367" width="10" style="7" customWidth="1"/>
    <col min="4368" max="4368" width="2.42578125" style="7" customWidth="1"/>
    <col min="4369" max="4608" width="8.85546875" style="7"/>
    <col min="4609" max="4609" width="20.28515625" style="7" bestFit="1" customWidth="1"/>
    <col min="4610" max="4622" width="9.42578125" style="7" customWidth="1"/>
    <col min="4623" max="4623" width="10" style="7" customWidth="1"/>
    <col min="4624" max="4624" width="2.42578125" style="7" customWidth="1"/>
    <col min="4625" max="4864" width="8.85546875" style="7"/>
    <col min="4865" max="4865" width="20.28515625" style="7" bestFit="1" customWidth="1"/>
    <col min="4866" max="4878" width="9.42578125" style="7" customWidth="1"/>
    <col min="4879" max="4879" width="10" style="7" customWidth="1"/>
    <col min="4880" max="4880" width="2.42578125" style="7" customWidth="1"/>
    <col min="4881" max="5120" width="8.85546875" style="7"/>
    <col min="5121" max="5121" width="20.28515625" style="7" bestFit="1" customWidth="1"/>
    <col min="5122" max="5134" width="9.42578125" style="7" customWidth="1"/>
    <col min="5135" max="5135" width="10" style="7" customWidth="1"/>
    <col min="5136" max="5136" width="2.42578125" style="7" customWidth="1"/>
    <col min="5137" max="5376" width="8.85546875" style="7"/>
    <col min="5377" max="5377" width="20.28515625" style="7" bestFit="1" customWidth="1"/>
    <col min="5378" max="5390" width="9.42578125" style="7" customWidth="1"/>
    <col min="5391" max="5391" width="10" style="7" customWidth="1"/>
    <col min="5392" max="5392" width="2.42578125" style="7" customWidth="1"/>
    <col min="5393" max="5632" width="8.85546875" style="7"/>
    <col min="5633" max="5633" width="20.28515625" style="7" bestFit="1" customWidth="1"/>
    <col min="5634" max="5646" width="9.42578125" style="7" customWidth="1"/>
    <col min="5647" max="5647" width="10" style="7" customWidth="1"/>
    <col min="5648" max="5648" width="2.42578125" style="7" customWidth="1"/>
    <col min="5649" max="5888" width="8.85546875" style="7"/>
    <col min="5889" max="5889" width="20.28515625" style="7" bestFit="1" customWidth="1"/>
    <col min="5890" max="5902" width="9.42578125" style="7" customWidth="1"/>
    <col min="5903" max="5903" width="10" style="7" customWidth="1"/>
    <col min="5904" max="5904" width="2.42578125" style="7" customWidth="1"/>
    <col min="5905" max="6144" width="8.85546875" style="7"/>
    <col min="6145" max="6145" width="20.28515625" style="7" bestFit="1" customWidth="1"/>
    <col min="6146" max="6158" width="9.42578125" style="7" customWidth="1"/>
    <col min="6159" max="6159" width="10" style="7" customWidth="1"/>
    <col min="6160" max="6160" width="2.42578125" style="7" customWidth="1"/>
    <col min="6161" max="6400" width="8.85546875" style="7"/>
    <col min="6401" max="6401" width="20.28515625" style="7" bestFit="1" customWidth="1"/>
    <col min="6402" max="6414" width="9.42578125" style="7" customWidth="1"/>
    <col min="6415" max="6415" width="10" style="7" customWidth="1"/>
    <col min="6416" max="6416" width="2.42578125" style="7" customWidth="1"/>
    <col min="6417" max="6656" width="8.85546875" style="7"/>
    <col min="6657" max="6657" width="20.28515625" style="7" bestFit="1" customWidth="1"/>
    <col min="6658" max="6670" width="9.42578125" style="7" customWidth="1"/>
    <col min="6671" max="6671" width="10" style="7" customWidth="1"/>
    <col min="6672" max="6672" width="2.42578125" style="7" customWidth="1"/>
    <col min="6673" max="6912" width="8.85546875" style="7"/>
    <col min="6913" max="6913" width="20.28515625" style="7" bestFit="1" customWidth="1"/>
    <col min="6914" max="6926" width="9.42578125" style="7" customWidth="1"/>
    <col min="6927" max="6927" width="10" style="7" customWidth="1"/>
    <col min="6928" max="6928" width="2.42578125" style="7" customWidth="1"/>
    <col min="6929" max="7168" width="8.85546875" style="7"/>
    <col min="7169" max="7169" width="20.28515625" style="7" bestFit="1" customWidth="1"/>
    <col min="7170" max="7182" width="9.42578125" style="7" customWidth="1"/>
    <col min="7183" max="7183" width="10" style="7" customWidth="1"/>
    <col min="7184" max="7184" width="2.42578125" style="7" customWidth="1"/>
    <col min="7185" max="7424" width="8.85546875" style="7"/>
    <col min="7425" max="7425" width="20.28515625" style="7" bestFit="1" customWidth="1"/>
    <col min="7426" max="7438" width="9.42578125" style="7" customWidth="1"/>
    <col min="7439" max="7439" width="10" style="7" customWidth="1"/>
    <col min="7440" max="7440" width="2.42578125" style="7" customWidth="1"/>
    <col min="7441" max="7680" width="8.85546875" style="7"/>
    <col min="7681" max="7681" width="20.28515625" style="7" bestFit="1" customWidth="1"/>
    <col min="7682" max="7694" width="9.42578125" style="7" customWidth="1"/>
    <col min="7695" max="7695" width="10" style="7" customWidth="1"/>
    <col min="7696" max="7696" width="2.42578125" style="7" customWidth="1"/>
    <col min="7697" max="7936" width="8.85546875" style="7"/>
    <col min="7937" max="7937" width="20.28515625" style="7" bestFit="1" customWidth="1"/>
    <col min="7938" max="7950" width="9.42578125" style="7" customWidth="1"/>
    <col min="7951" max="7951" width="10" style="7" customWidth="1"/>
    <col min="7952" max="7952" width="2.42578125" style="7" customWidth="1"/>
    <col min="7953" max="8192" width="8.85546875" style="7"/>
    <col min="8193" max="8193" width="20.28515625" style="7" bestFit="1" customWidth="1"/>
    <col min="8194" max="8206" width="9.42578125" style="7" customWidth="1"/>
    <col min="8207" max="8207" width="10" style="7" customWidth="1"/>
    <col min="8208" max="8208" width="2.42578125" style="7" customWidth="1"/>
    <col min="8209" max="8448" width="8.85546875" style="7"/>
    <col min="8449" max="8449" width="20.28515625" style="7" bestFit="1" customWidth="1"/>
    <col min="8450" max="8462" width="9.42578125" style="7" customWidth="1"/>
    <col min="8463" max="8463" width="10" style="7" customWidth="1"/>
    <col min="8464" max="8464" width="2.42578125" style="7" customWidth="1"/>
    <col min="8465" max="8704" width="8.85546875" style="7"/>
    <col min="8705" max="8705" width="20.28515625" style="7" bestFit="1" customWidth="1"/>
    <col min="8706" max="8718" width="9.42578125" style="7" customWidth="1"/>
    <col min="8719" max="8719" width="10" style="7" customWidth="1"/>
    <col min="8720" max="8720" width="2.42578125" style="7" customWidth="1"/>
    <col min="8721" max="8960" width="8.85546875" style="7"/>
    <col min="8961" max="8961" width="20.28515625" style="7" bestFit="1" customWidth="1"/>
    <col min="8962" max="8974" width="9.42578125" style="7" customWidth="1"/>
    <col min="8975" max="8975" width="10" style="7" customWidth="1"/>
    <col min="8976" max="8976" width="2.42578125" style="7" customWidth="1"/>
    <col min="8977" max="9216" width="8.85546875" style="7"/>
    <col min="9217" max="9217" width="20.28515625" style="7" bestFit="1" customWidth="1"/>
    <col min="9218" max="9230" width="9.42578125" style="7" customWidth="1"/>
    <col min="9231" max="9231" width="10" style="7" customWidth="1"/>
    <col min="9232" max="9232" width="2.42578125" style="7" customWidth="1"/>
    <col min="9233" max="9472" width="8.85546875" style="7"/>
    <col min="9473" max="9473" width="20.28515625" style="7" bestFit="1" customWidth="1"/>
    <col min="9474" max="9486" width="9.42578125" style="7" customWidth="1"/>
    <col min="9487" max="9487" width="10" style="7" customWidth="1"/>
    <col min="9488" max="9488" width="2.42578125" style="7" customWidth="1"/>
    <col min="9489" max="9728" width="8.85546875" style="7"/>
    <col min="9729" max="9729" width="20.28515625" style="7" bestFit="1" customWidth="1"/>
    <col min="9730" max="9742" width="9.42578125" style="7" customWidth="1"/>
    <col min="9743" max="9743" width="10" style="7" customWidth="1"/>
    <col min="9744" max="9744" width="2.42578125" style="7" customWidth="1"/>
    <col min="9745" max="9984" width="8.85546875" style="7"/>
    <col min="9985" max="9985" width="20.28515625" style="7" bestFit="1" customWidth="1"/>
    <col min="9986" max="9998" width="9.42578125" style="7" customWidth="1"/>
    <col min="9999" max="9999" width="10" style="7" customWidth="1"/>
    <col min="10000" max="10000" width="2.42578125" style="7" customWidth="1"/>
    <col min="10001" max="10240" width="8.85546875" style="7"/>
    <col min="10241" max="10241" width="20.28515625" style="7" bestFit="1" customWidth="1"/>
    <col min="10242" max="10254" width="9.42578125" style="7" customWidth="1"/>
    <col min="10255" max="10255" width="10" style="7" customWidth="1"/>
    <col min="10256" max="10256" width="2.42578125" style="7" customWidth="1"/>
    <col min="10257" max="10496" width="8.85546875" style="7"/>
    <col min="10497" max="10497" width="20.28515625" style="7" bestFit="1" customWidth="1"/>
    <col min="10498" max="10510" width="9.42578125" style="7" customWidth="1"/>
    <col min="10511" max="10511" width="10" style="7" customWidth="1"/>
    <col min="10512" max="10512" width="2.42578125" style="7" customWidth="1"/>
    <col min="10513" max="10752" width="8.85546875" style="7"/>
    <col min="10753" max="10753" width="20.28515625" style="7" bestFit="1" customWidth="1"/>
    <col min="10754" max="10766" width="9.42578125" style="7" customWidth="1"/>
    <col min="10767" max="10767" width="10" style="7" customWidth="1"/>
    <col min="10768" max="10768" width="2.42578125" style="7" customWidth="1"/>
    <col min="10769" max="11008" width="8.85546875" style="7"/>
    <col min="11009" max="11009" width="20.28515625" style="7" bestFit="1" customWidth="1"/>
    <col min="11010" max="11022" width="9.42578125" style="7" customWidth="1"/>
    <col min="11023" max="11023" width="10" style="7" customWidth="1"/>
    <col min="11024" max="11024" width="2.42578125" style="7" customWidth="1"/>
    <col min="11025" max="11264" width="8.85546875" style="7"/>
    <col min="11265" max="11265" width="20.28515625" style="7" bestFit="1" customWidth="1"/>
    <col min="11266" max="11278" width="9.42578125" style="7" customWidth="1"/>
    <col min="11279" max="11279" width="10" style="7" customWidth="1"/>
    <col min="11280" max="11280" width="2.42578125" style="7" customWidth="1"/>
    <col min="11281" max="11520" width="8.85546875" style="7"/>
    <col min="11521" max="11521" width="20.28515625" style="7" bestFit="1" customWidth="1"/>
    <col min="11522" max="11534" width="9.42578125" style="7" customWidth="1"/>
    <col min="11535" max="11535" width="10" style="7" customWidth="1"/>
    <col min="11536" max="11536" width="2.42578125" style="7" customWidth="1"/>
    <col min="11537" max="11776" width="8.85546875" style="7"/>
    <col min="11777" max="11777" width="20.28515625" style="7" bestFit="1" customWidth="1"/>
    <col min="11778" max="11790" width="9.42578125" style="7" customWidth="1"/>
    <col min="11791" max="11791" width="10" style="7" customWidth="1"/>
    <col min="11792" max="11792" width="2.42578125" style="7" customWidth="1"/>
    <col min="11793" max="12032" width="8.85546875" style="7"/>
    <col min="12033" max="12033" width="20.28515625" style="7" bestFit="1" customWidth="1"/>
    <col min="12034" max="12046" width="9.42578125" style="7" customWidth="1"/>
    <col min="12047" max="12047" width="10" style="7" customWidth="1"/>
    <col min="12048" max="12048" width="2.42578125" style="7" customWidth="1"/>
    <col min="12049" max="12288" width="8.85546875" style="7"/>
    <col min="12289" max="12289" width="20.28515625" style="7" bestFit="1" customWidth="1"/>
    <col min="12290" max="12302" width="9.42578125" style="7" customWidth="1"/>
    <col min="12303" max="12303" width="10" style="7" customWidth="1"/>
    <col min="12304" max="12304" width="2.42578125" style="7" customWidth="1"/>
    <col min="12305" max="12544" width="8.85546875" style="7"/>
    <col min="12545" max="12545" width="20.28515625" style="7" bestFit="1" customWidth="1"/>
    <col min="12546" max="12558" width="9.42578125" style="7" customWidth="1"/>
    <col min="12559" max="12559" width="10" style="7" customWidth="1"/>
    <col min="12560" max="12560" width="2.42578125" style="7" customWidth="1"/>
    <col min="12561" max="12800" width="8.85546875" style="7"/>
    <col min="12801" max="12801" width="20.28515625" style="7" bestFit="1" customWidth="1"/>
    <col min="12802" max="12814" width="9.42578125" style="7" customWidth="1"/>
    <col min="12815" max="12815" width="10" style="7" customWidth="1"/>
    <col min="12816" max="12816" width="2.42578125" style="7" customWidth="1"/>
    <col min="12817" max="13056" width="8.85546875" style="7"/>
    <col min="13057" max="13057" width="20.28515625" style="7" bestFit="1" customWidth="1"/>
    <col min="13058" max="13070" width="9.42578125" style="7" customWidth="1"/>
    <col min="13071" max="13071" width="10" style="7" customWidth="1"/>
    <col min="13072" max="13072" width="2.42578125" style="7" customWidth="1"/>
    <col min="13073" max="13312" width="8.85546875" style="7"/>
    <col min="13313" max="13313" width="20.28515625" style="7" bestFit="1" customWidth="1"/>
    <col min="13314" max="13326" width="9.42578125" style="7" customWidth="1"/>
    <col min="13327" max="13327" width="10" style="7" customWidth="1"/>
    <col min="13328" max="13328" width="2.42578125" style="7" customWidth="1"/>
    <col min="13329" max="13568" width="8.85546875" style="7"/>
    <col min="13569" max="13569" width="20.28515625" style="7" bestFit="1" customWidth="1"/>
    <col min="13570" max="13582" width="9.42578125" style="7" customWidth="1"/>
    <col min="13583" max="13583" width="10" style="7" customWidth="1"/>
    <col min="13584" max="13584" width="2.42578125" style="7" customWidth="1"/>
    <col min="13585" max="13824" width="8.85546875" style="7"/>
    <col min="13825" max="13825" width="20.28515625" style="7" bestFit="1" customWidth="1"/>
    <col min="13826" max="13838" width="9.42578125" style="7" customWidth="1"/>
    <col min="13839" max="13839" width="10" style="7" customWidth="1"/>
    <col min="13840" max="13840" width="2.42578125" style="7" customWidth="1"/>
    <col min="13841" max="14080" width="8.85546875" style="7"/>
    <col min="14081" max="14081" width="20.28515625" style="7" bestFit="1" customWidth="1"/>
    <col min="14082" max="14094" width="9.42578125" style="7" customWidth="1"/>
    <col min="14095" max="14095" width="10" style="7" customWidth="1"/>
    <col min="14096" max="14096" width="2.42578125" style="7" customWidth="1"/>
    <col min="14097" max="14336" width="8.85546875" style="7"/>
    <col min="14337" max="14337" width="20.28515625" style="7" bestFit="1" customWidth="1"/>
    <col min="14338" max="14350" width="9.42578125" style="7" customWidth="1"/>
    <col min="14351" max="14351" width="10" style="7" customWidth="1"/>
    <col min="14352" max="14352" width="2.42578125" style="7" customWidth="1"/>
    <col min="14353" max="14592" width="8.85546875" style="7"/>
    <col min="14593" max="14593" width="20.28515625" style="7" bestFit="1" customWidth="1"/>
    <col min="14594" max="14606" width="9.42578125" style="7" customWidth="1"/>
    <col min="14607" max="14607" width="10" style="7" customWidth="1"/>
    <col min="14608" max="14608" width="2.42578125" style="7" customWidth="1"/>
    <col min="14609" max="14848" width="8.85546875" style="7"/>
    <col min="14849" max="14849" width="20.28515625" style="7" bestFit="1" customWidth="1"/>
    <col min="14850" max="14862" width="9.42578125" style="7" customWidth="1"/>
    <col min="14863" max="14863" width="10" style="7" customWidth="1"/>
    <col min="14864" max="14864" width="2.42578125" style="7" customWidth="1"/>
    <col min="14865" max="15104" width="8.85546875" style="7"/>
    <col min="15105" max="15105" width="20.28515625" style="7" bestFit="1" customWidth="1"/>
    <col min="15106" max="15118" width="9.42578125" style="7" customWidth="1"/>
    <col min="15119" max="15119" width="10" style="7" customWidth="1"/>
    <col min="15120" max="15120" width="2.42578125" style="7" customWidth="1"/>
    <col min="15121" max="15360" width="8.85546875" style="7"/>
    <col min="15361" max="15361" width="20.28515625" style="7" bestFit="1" customWidth="1"/>
    <col min="15362" max="15374" width="9.42578125" style="7" customWidth="1"/>
    <col min="15375" max="15375" width="10" style="7" customWidth="1"/>
    <col min="15376" max="15376" width="2.42578125" style="7" customWidth="1"/>
    <col min="15377" max="15616" width="8.85546875" style="7"/>
    <col min="15617" max="15617" width="20.28515625" style="7" bestFit="1" customWidth="1"/>
    <col min="15618" max="15630" width="9.42578125" style="7" customWidth="1"/>
    <col min="15631" max="15631" width="10" style="7" customWidth="1"/>
    <col min="15632" max="15632" width="2.42578125" style="7" customWidth="1"/>
    <col min="15633" max="15872" width="8.85546875" style="7"/>
    <col min="15873" max="15873" width="20.28515625" style="7" bestFit="1" customWidth="1"/>
    <col min="15874" max="15886" width="9.42578125" style="7" customWidth="1"/>
    <col min="15887" max="15887" width="10" style="7" customWidth="1"/>
    <col min="15888" max="15888" width="2.42578125" style="7" customWidth="1"/>
    <col min="15889" max="16128" width="8.85546875" style="7"/>
    <col min="16129" max="16129" width="20.28515625" style="7" bestFit="1" customWidth="1"/>
    <col min="16130" max="16142" width="9.42578125" style="7" customWidth="1"/>
    <col min="16143" max="16143" width="10" style="7" customWidth="1"/>
    <col min="16144" max="16144" width="2.42578125" style="7" customWidth="1"/>
    <col min="16145" max="16384" width="8.85546875" style="7"/>
  </cols>
  <sheetData>
    <row r="1" spans="2:17">
      <c r="B1" s="7"/>
      <c r="C1" s="7"/>
    </row>
    <row r="2" spans="2:17" ht="27" customHeight="1">
      <c r="B2" s="2" t="s">
        <v>213</v>
      </c>
      <c r="C2" s="6"/>
      <c r="E2" s="6" t="s">
        <v>1</v>
      </c>
      <c r="F2" s="23"/>
      <c r="G2" s="177" t="str">
        <f>'Personal Expenditure'!D4</f>
        <v xml:space="preserve"> </v>
      </c>
      <c r="H2" s="177"/>
      <c r="I2" s="177"/>
      <c r="J2" s="177"/>
      <c r="K2" s="177"/>
      <c r="Q2" s="25"/>
    </row>
    <row r="3" spans="2:17">
      <c r="B3" s="7"/>
      <c r="E3" s="6"/>
      <c r="F3" s="23"/>
      <c r="G3" s="23"/>
      <c r="H3" s="23"/>
      <c r="Q3" s="25"/>
    </row>
    <row r="4" spans="2:17" ht="27" customHeight="1">
      <c r="B4" s="7"/>
      <c r="E4" s="6" t="s">
        <v>3</v>
      </c>
      <c r="F4" s="23"/>
      <c r="G4" s="177" t="str">
        <f>'Personal Expenditure'!D6</f>
        <v xml:space="preserve"> </v>
      </c>
      <c r="H4" s="177"/>
      <c r="I4" s="177"/>
      <c r="J4" s="177"/>
      <c r="K4" s="177"/>
      <c r="Q4" s="25"/>
    </row>
    <row r="5" spans="2:17">
      <c r="B5" s="7"/>
      <c r="E5" s="6"/>
      <c r="F5" s="23"/>
      <c r="G5" s="23"/>
      <c r="H5" s="23"/>
      <c r="Q5" s="25"/>
    </row>
    <row r="6" spans="2:17" ht="27" customHeight="1">
      <c r="B6" s="7"/>
      <c r="E6" s="6" t="s">
        <v>4</v>
      </c>
      <c r="F6" s="23"/>
      <c r="G6" s="169" t="str">
        <f>'Personal Expenditure'!D8</f>
        <v xml:space="preserve"> </v>
      </c>
      <c r="H6" s="169"/>
      <c r="I6" s="169"/>
      <c r="J6" s="169"/>
      <c r="K6" s="169"/>
      <c r="Q6" s="25"/>
    </row>
    <row r="7" spans="2:17" ht="26.1" customHeight="1" thickBot="1">
      <c r="B7" s="7"/>
      <c r="E7" s="6"/>
      <c r="F7" s="23"/>
      <c r="G7" s="24"/>
      <c r="H7" s="24"/>
      <c r="I7" s="24"/>
      <c r="J7" s="24"/>
      <c r="K7" s="24"/>
      <c r="Q7" s="25"/>
    </row>
    <row r="8" spans="2:17" ht="17.100000000000001" thickBot="1">
      <c r="B8" s="6" t="s">
        <v>172</v>
      </c>
      <c r="D8" s="114">
        <f>'Sales Forecast'!E27</f>
        <v>0</v>
      </c>
      <c r="E8" s="114">
        <f>'Sales Forecast'!F27</f>
        <v>0</v>
      </c>
      <c r="F8" s="114">
        <f>'Sales Forecast'!G27</f>
        <v>0</v>
      </c>
      <c r="G8" s="114">
        <f>'Sales Forecast'!H27</f>
        <v>0</v>
      </c>
      <c r="H8" s="114">
        <f>'Sales Forecast'!I27</f>
        <v>0</v>
      </c>
      <c r="I8" s="114">
        <f>'Sales Forecast'!J27</f>
        <v>0</v>
      </c>
      <c r="J8" s="114">
        <f>'Sales Forecast'!K27</f>
        <v>0</v>
      </c>
      <c r="K8" s="114">
        <f>'Sales Forecast'!L27</f>
        <v>0</v>
      </c>
      <c r="L8" s="114">
        <f>'Sales Forecast'!M27</f>
        <v>0</v>
      </c>
      <c r="M8" s="114">
        <f>'Sales Forecast'!N27</f>
        <v>0</v>
      </c>
      <c r="N8" s="114">
        <f>'Sales Forecast'!O27</f>
        <v>0</v>
      </c>
      <c r="O8" s="114">
        <f>'Sales Forecast'!P27</f>
        <v>0</v>
      </c>
      <c r="P8" s="44"/>
      <c r="Q8" s="26"/>
    </row>
    <row r="9" spans="2:17" ht="21.95" customHeight="1" thickBot="1">
      <c r="C9" s="111" t="s">
        <v>214</v>
      </c>
      <c r="D9" s="112" t="s">
        <v>189</v>
      </c>
      <c r="E9" s="112" t="s">
        <v>190</v>
      </c>
      <c r="F9" s="112" t="s">
        <v>191</v>
      </c>
      <c r="G9" s="112" t="s">
        <v>192</v>
      </c>
      <c r="H9" s="112" t="s">
        <v>193</v>
      </c>
      <c r="I9" s="112" t="s">
        <v>194</v>
      </c>
      <c r="J9" s="112" t="s">
        <v>195</v>
      </c>
      <c r="K9" s="112" t="s">
        <v>196</v>
      </c>
      <c r="L9" s="112" t="s">
        <v>197</v>
      </c>
      <c r="M9" s="112" t="s">
        <v>198</v>
      </c>
      <c r="N9" s="112" t="s">
        <v>199</v>
      </c>
      <c r="O9" s="112" t="s">
        <v>200</v>
      </c>
      <c r="P9" s="113" t="s">
        <v>215</v>
      </c>
      <c r="Q9" s="105" t="s">
        <v>216</v>
      </c>
    </row>
    <row r="10" spans="2:17">
      <c r="B10" s="38" t="s">
        <v>217</v>
      </c>
      <c r="C10" s="55"/>
      <c r="D10" s="56">
        <f>'Sales Forecast'!E40</f>
        <v>0</v>
      </c>
      <c r="E10" s="56">
        <f>'Sales Forecast'!F40</f>
        <v>0</v>
      </c>
      <c r="F10" s="56">
        <f>'Sales Forecast'!G40</f>
        <v>0</v>
      </c>
      <c r="G10" s="56">
        <f>'Sales Forecast'!H40</f>
        <v>0</v>
      </c>
      <c r="H10" s="56">
        <f>'Sales Forecast'!I40</f>
        <v>0</v>
      </c>
      <c r="I10" s="56">
        <f>'Sales Forecast'!J40</f>
        <v>0</v>
      </c>
      <c r="J10" s="56">
        <f>'Sales Forecast'!K40</f>
        <v>0</v>
      </c>
      <c r="K10" s="56">
        <f>'Sales Forecast'!L40</f>
        <v>0</v>
      </c>
      <c r="L10" s="56">
        <f>'Sales Forecast'!M40</f>
        <v>0</v>
      </c>
      <c r="M10" s="56">
        <f>'Sales Forecast'!N40</f>
        <v>0</v>
      </c>
      <c r="N10" s="56">
        <f>'Sales Forecast'!O40</f>
        <v>0</v>
      </c>
      <c r="O10" s="56">
        <f>'Sales Forecast'!P40</f>
        <v>0</v>
      </c>
      <c r="P10" s="51">
        <f>SUM(C10:O10)</f>
        <v>0</v>
      </c>
      <c r="Q10" s="106">
        <f>P10</f>
        <v>0</v>
      </c>
    </row>
    <row r="11" spans="2:17" ht="17.100000000000001" thickBot="1">
      <c r="B11" s="27" t="s">
        <v>218</v>
      </c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2">
        <f>SUM(C11:O11)</f>
        <v>0</v>
      </c>
      <c r="Q11" s="107">
        <f>P11</f>
        <v>0</v>
      </c>
    </row>
    <row r="12" spans="2:17" ht="17.100000000000001" thickBot="1">
      <c r="B12" s="27" t="s">
        <v>219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53">
        <f>SUM(C12:O12)</f>
        <v>0</v>
      </c>
      <c r="Q12" s="108">
        <f>P12</f>
        <v>0</v>
      </c>
    </row>
    <row r="13" spans="2:17" s="6" customFormat="1" ht="17.100000000000001" thickBot="1">
      <c r="B13" s="100" t="s">
        <v>220</v>
      </c>
      <c r="C13" s="101">
        <f t="shared" ref="C13:P13" si="0">SUM(C10:C12)</f>
        <v>0</v>
      </c>
      <c r="D13" s="110">
        <f t="shared" si="0"/>
        <v>0</v>
      </c>
      <c r="E13" s="110">
        <f t="shared" si="0"/>
        <v>0</v>
      </c>
      <c r="F13" s="110">
        <f t="shared" si="0"/>
        <v>0</v>
      </c>
      <c r="G13" s="110">
        <f t="shared" si="0"/>
        <v>0</v>
      </c>
      <c r="H13" s="110">
        <f t="shared" si="0"/>
        <v>0</v>
      </c>
      <c r="I13" s="110">
        <f t="shared" si="0"/>
        <v>0</v>
      </c>
      <c r="J13" s="110">
        <f t="shared" si="0"/>
        <v>0</v>
      </c>
      <c r="K13" s="110">
        <f t="shared" si="0"/>
        <v>0</v>
      </c>
      <c r="L13" s="110">
        <f t="shared" si="0"/>
        <v>0</v>
      </c>
      <c r="M13" s="110">
        <f t="shared" si="0"/>
        <v>0</v>
      </c>
      <c r="N13" s="110">
        <f t="shared" si="0"/>
        <v>0</v>
      </c>
      <c r="O13" s="110">
        <f t="shared" si="0"/>
        <v>0</v>
      </c>
      <c r="P13" s="103">
        <f t="shared" si="0"/>
        <v>0</v>
      </c>
      <c r="Q13" s="104">
        <f>SUM(Q10:Q12)</f>
        <v>0</v>
      </c>
    </row>
    <row r="14" spans="2:17">
      <c r="B14" s="27" t="s">
        <v>188</v>
      </c>
      <c r="C14" s="61"/>
      <c r="D14" s="62">
        <f>'Sales Forecast'!E41</f>
        <v>0</v>
      </c>
      <c r="E14" s="62">
        <f>'Sales Forecast'!F41</f>
        <v>0</v>
      </c>
      <c r="F14" s="62">
        <f>'Sales Forecast'!G41</f>
        <v>0</v>
      </c>
      <c r="G14" s="62">
        <f>'Sales Forecast'!H41</f>
        <v>0</v>
      </c>
      <c r="H14" s="62">
        <f>'Sales Forecast'!I41</f>
        <v>0</v>
      </c>
      <c r="I14" s="62">
        <f>'Sales Forecast'!J41</f>
        <v>0</v>
      </c>
      <c r="J14" s="62">
        <f>'Sales Forecast'!K41</f>
        <v>0</v>
      </c>
      <c r="K14" s="62">
        <f>'Sales Forecast'!L41</f>
        <v>0</v>
      </c>
      <c r="L14" s="62">
        <f>'Sales Forecast'!M41</f>
        <v>0</v>
      </c>
      <c r="M14" s="62">
        <f>'Sales Forecast'!N41</f>
        <v>0</v>
      </c>
      <c r="N14" s="62">
        <f>'Sales Forecast'!O41</f>
        <v>0</v>
      </c>
      <c r="O14" s="62">
        <f>'Sales Forecast'!P41</f>
        <v>0</v>
      </c>
      <c r="P14" s="54">
        <f t="shared" ref="P14:P37" si="1">+SUM(C14:O14)</f>
        <v>0</v>
      </c>
      <c r="Q14" s="106">
        <f>P14</f>
        <v>0</v>
      </c>
    </row>
    <row r="15" spans="2:17">
      <c r="B15" s="27" t="s">
        <v>128</v>
      </c>
      <c r="C15" s="61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54">
        <f t="shared" si="1"/>
        <v>0</v>
      </c>
      <c r="Q15" s="107">
        <f t="shared" ref="Q15:Q35" si="2">P15</f>
        <v>0</v>
      </c>
    </row>
    <row r="16" spans="2:17">
      <c r="B16" s="27" t="s">
        <v>129</v>
      </c>
      <c r="C16" s="61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54">
        <f t="shared" si="1"/>
        <v>0</v>
      </c>
      <c r="Q16" s="107">
        <f t="shared" si="2"/>
        <v>0</v>
      </c>
    </row>
    <row r="17" spans="2:17">
      <c r="B17" s="27" t="s">
        <v>14</v>
      </c>
      <c r="C17" s="61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54">
        <f t="shared" si="1"/>
        <v>0</v>
      </c>
      <c r="Q17" s="107">
        <f t="shared" si="2"/>
        <v>0</v>
      </c>
    </row>
    <row r="18" spans="2:17">
      <c r="B18" s="27" t="s">
        <v>130</v>
      </c>
      <c r="C18" s="61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54">
        <f t="shared" si="1"/>
        <v>0</v>
      </c>
      <c r="Q18" s="107">
        <f t="shared" si="2"/>
        <v>0</v>
      </c>
    </row>
    <row r="19" spans="2:17">
      <c r="B19" s="27" t="s">
        <v>22</v>
      </c>
      <c r="C19" s="61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54">
        <f t="shared" si="1"/>
        <v>0</v>
      </c>
      <c r="Q19" s="107">
        <f t="shared" si="2"/>
        <v>0</v>
      </c>
    </row>
    <row r="20" spans="2:17">
      <c r="B20" s="27" t="s">
        <v>223</v>
      </c>
      <c r="C20" s="61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54">
        <f t="shared" si="1"/>
        <v>0</v>
      </c>
      <c r="Q20" s="107">
        <f t="shared" si="2"/>
        <v>0</v>
      </c>
    </row>
    <row r="21" spans="2:17">
      <c r="B21" s="27" t="s">
        <v>224</v>
      </c>
      <c r="C21" s="61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54">
        <f t="shared" si="1"/>
        <v>0</v>
      </c>
      <c r="Q21" s="107">
        <f t="shared" si="2"/>
        <v>0</v>
      </c>
    </row>
    <row r="22" spans="2:17">
      <c r="B22" s="27" t="s">
        <v>132</v>
      </c>
      <c r="C22" s="61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54">
        <f t="shared" si="1"/>
        <v>0</v>
      </c>
      <c r="Q22" s="107">
        <f t="shared" si="2"/>
        <v>0</v>
      </c>
    </row>
    <row r="23" spans="2:17">
      <c r="B23" s="27" t="s">
        <v>133</v>
      </c>
      <c r="C23" s="61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54">
        <f t="shared" si="1"/>
        <v>0</v>
      </c>
      <c r="Q23" s="107">
        <f t="shared" si="2"/>
        <v>0</v>
      </c>
    </row>
    <row r="24" spans="2:17">
      <c r="B24" s="27" t="s">
        <v>134</v>
      </c>
      <c r="C24" s="61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54">
        <f t="shared" si="1"/>
        <v>0</v>
      </c>
      <c r="Q24" s="107">
        <f t="shared" si="2"/>
        <v>0</v>
      </c>
    </row>
    <row r="25" spans="2:17">
      <c r="B25" s="27" t="s">
        <v>135</v>
      </c>
      <c r="C25" s="61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54">
        <f t="shared" si="1"/>
        <v>0</v>
      </c>
      <c r="Q25" s="107">
        <f t="shared" si="2"/>
        <v>0</v>
      </c>
    </row>
    <row r="26" spans="2:17">
      <c r="B26" s="27" t="s">
        <v>136</v>
      </c>
      <c r="C26" s="61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54">
        <f t="shared" si="1"/>
        <v>0</v>
      </c>
      <c r="Q26" s="107">
        <f t="shared" si="2"/>
        <v>0</v>
      </c>
    </row>
    <row r="27" spans="2:17">
      <c r="B27" s="27" t="s">
        <v>137</v>
      </c>
      <c r="C27" s="61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54">
        <f t="shared" si="1"/>
        <v>0</v>
      </c>
      <c r="Q27" s="107">
        <f t="shared" si="2"/>
        <v>0</v>
      </c>
    </row>
    <row r="28" spans="2:17">
      <c r="B28" s="27" t="s">
        <v>138</v>
      </c>
      <c r="C28" s="61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54">
        <f t="shared" si="1"/>
        <v>0</v>
      </c>
      <c r="Q28" s="107">
        <f t="shared" si="2"/>
        <v>0</v>
      </c>
    </row>
    <row r="29" spans="2:17">
      <c r="B29" s="27" t="s">
        <v>139</v>
      </c>
      <c r="C29" s="61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54">
        <f t="shared" si="1"/>
        <v>0</v>
      </c>
      <c r="Q29" s="107">
        <f t="shared" si="2"/>
        <v>0</v>
      </c>
    </row>
    <row r="30" spans="2:17">
      <c r="B30" s="27" t="s">
        <v>140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54">
        <f t="shared" si="1"/>
        <v>0</v>
      </c>
      <c r="Q30" s="107">
        <f t="shared" si="2"/>
        <v>0</v>
      </c>
    </row>
    <row r="31" spans="2:17">
      <c r="B31" s="30"/>
      <c r="C31" s="61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54">
        <f t="shared" si="1"/>
        <v>0</v>
      </c>
      <c r="Q31" s="107">
        <f t="shared" si="2"/>
        <v>0</v>
      </c>
    </row>
    <row r="32" spans="2:17">
      <c r="B32" s="30"/>
      <c r="C32" s="61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54">
        <f t="shared" si="1"/>
        <v>0</v>
      </c>
      <c r="Q32" s="107">
        <f t="shared" si="2"/>
        <v>0</v>
      </c>
    </row>
    <row r="33" spans="2:18">
      <c r="B33" s="27" t="s">
        <v>226</v>
      </c>
      <c r="C33" s="6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54">
        <f t="shared" si="1"/>
        <v>0</v>
      </c>
      <c r="Q33" s="107">
        <f t="shared" si="2"/>
        <v>0</v>
      </c>
    </row>
    <row r="34" spans="2:18">
      <c r="B34" s="27" t="s">
        <v>142</v>
      </c>
      <c r="C34" s="61"/>
      <c r="D34" s="62">
        <f>D46</f>
        <v>0</v>
      </c>
      <c r="E34" s="62">
        <f t="shared" ref="E34:O34" si="3">E46</f>
        <v>0</v>
      </c>
      <c r="F34" s="62">
        <f t="shared" si="3"/>
        <v>0</v>
      </c>
      <c r="G34" s="62">
        <f t="shared" si="3"/>
        <v>0</v>
      </c>
      <c r="H34" s="62">
        <f t="shared" si="3"/>
        <v>0</v>
      </c>
      <c r="I34" s="62">
        <f t="shared" si="3"/>
        <v>0</v>
      </c>
      <c r="J34" s="62">
        <f t="shared" si="3"/>
        <v>0</v>
      </c>
      <c r="K34" s="62">
        <f t="shared" si="3"/>
        <v>0</v>
      </c>
      <c r="L34" s="62">
        <f t="shared" si="3"/>
        <v>0</v>
      </c>
      <c r="M34" s="62">
        <f t="shared" si="3"/>
        <v>0</v>
      </c>
      <c r="N34" s="62">
        <f t="shared" si="3"/>
        <v>0</v>
      </c>
      <c r="O34" s="62">
        <f t="shared" si="3"/>
        <v>0</v>
      </c>
      <c r="P34" s="54">
        <f t="shared" si="1"/>
        <v>0</v>
      </c>
      <c r="Q34" s="107">
        <f t="shared" si="2"/>
        <v>0</v>
      </c>
    </row>
    <row r="35" spans="2:18">
      <c r="B35" s="27" t="s">
        <v>143</v>
      </c>
      <c r="C35" s="61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54">
        <f t="shared" si="1"/>
        <v>0</v>
      </c>
      <c r="Q35" s="107">
        <f t="shared" si="2"/>
        <v>0</v>
      </c>
    </row>
    <row r="36" spans="2:18">
      <c r="B36" s="27" t="s">
        <v>144</v>
      </c>
      <c r="C36" s="61"/>
      <c r="D36" s="62">
        <v>12.78</v>
      </c>
      <c r="E36" s="62">
        <v>12.78</v>
      </c>
      <c r="F36" s="62">
        <v>12.78</v>
      </c>
      <c r="G36" s="62">
        <v>12.78</v>
      </c>
      <c r="H36" s="62">
        <v>12.78</v>
      </c>
      <c r="I36" s="62">
        <v>12.78</v>
      </c>
      <c r="J36" s="62">
        <v>12.78</v>
      </c>
      <c r="K36" s="62">
        <v>12.78</v>
      </c>
      <c r="L36" s="62">
        <v>12.79</v>
      </c>
      <c r="M36" s="62">
        <v>12.79</v>
      </c>
      <c r="N36" s="62">
        <v>12.79</v>
      </c>
      <c r="O36" s="62">
        <v>12.79</v>
      </c>
      <c r="P36" s="54">
        <f t="shared" si="1"/>
        <v>153.39999999999998</v>
      </c>
      <c r="Q36" s="107">
        <f>P36</f>
        <v>153.39999999999998</v>
      </c>
    </row>
    <row r="37" spans="2:18" ht="17.100000000000001" thickBot="1">
      <c r="B37" s="31" t="s">
        <v>227</v>
      </c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>
        <f t="shared" si="1"/>
        <v>0</v>
      </c>
      <c r="Q37" s="108">
        <f>P37</f>
        <v>0</v>
      </c>
    </row>
    <row r="38" spans="2:18" s="6" customFormat="1" ht="17.100000000000001" thickBot="1">
      <c r="B38" s="100" t="s">
        <v>228</v>
      </c>
      <c r="C38" s="101">
        <f t="shared" ref="C38:P38" si="4">SUM(C14:C37)</f>
        <v>0</v>
      </c>
      <c r="D38" s="102">
        <f t="shared" si="4"/>
        <v>12.78</v>
      </c>
      <c r="E38" s="102">
        <f t="shared" si="4"/>
        <v>12.78</v>
      </c>
      <c r="F38" s="102">
        <f t="shared" si="4"/>
        <v>12.78</v>
      </c>
      <c r="G38" s="102">
        <f t="shared" si="4"/>
        <v>12.78</v>
      </c>
      <c r="H38" s="102">
        <f t="shared" si="4"/>
        <v>12.78</v>
      </c>
      <c r="I38" s="102">
        <f t="shared" si="4"/>
        <v>12.78</v>
      </c>
      <c r="J38" s="102">
        <f t="shared" si="4"/>
        <v>12.78</v>
      </c>
      <c r="K38" s="102">
        <f t="shared" si="4"/>
        <v>12.78</v>
      </c>
      <c r="L38" s="102">
        <f t="shared" si="4"/>
        <v>12.79</v>
      </c>
      <c r="M38" s="102">
        <f t="shared" si="4"/>
        <v>12.79</v>
      </c>
      <c r="N38" s="102">
        <f t="shared" si="4"/>
        <v>12.79</v>
      </c>
      <c r="O38" s="102">
        <f t="shared" si="4"/>
        <v>12.79</v>
      </c>
      <c r="P38" s="103">
        <f t="shared" si="4"/>
        <v>153.39999999999998</v>
      </c>
      <c r="Q38" s="104">
        <f>SUM(Q14:Q37)</f>
        <v>153.39999999999998</v>
      </c>
    </row>
    <row r="39" spans="2:18" ht="17.100000000000001">
      <c r="B39" s="32" t="s">
        <v>229</v>
      </c>
      <c r="C39" s="56">
        <f t="shared" ref="C39:P39" si="5">SUM(C13-C38)</f>
        <v>0</v>
      </c>
      <c r="D39" s="33">
        <f t="shared" si="5"/>
        <v>-12.78</v>
      </c>
      <c r="E39" s="33">
        <f t="shared" si="5"/>
        <v>-12.78</v>
      </c>
      <c r="F39" s="33">
        <f t="shared" si="5"/>
        <v>-12.78</v>
      </c>
      <c r="G39" s="33">
        <f t="shared" si="5"/>
        <v>-12.78</v>
      </c>
      <c r="H39" s="33">
        <f t="shared" si="5"/>
        <v>-12.78</v>
      </c>
      <c r="I39" s="33">
        <f t="shared" si="5"/>
        <v>-12.78</v>
      </c>
      <c r="J39" s="33">
        <f t="shared" si="5"/>
        <v>-12.78</v>
      </c>
      <c r="K39" s="33">
        <f t="shared" si="5"/>
        <v>-12.78</v>
      </c>
      <c r="L39" s="33">
        <f t="shared" si="5"/>
        <v>-12.79</v>
      </c>
      <c r="M39" s="33">
        <f t="shared" si="5"/>
        <v>-12.79</v>
      </c>
      <c r="N39" s="33">
        <f t="shared" si="5"/>
        <v>-12.79</v>
      </c>
      <c r="O39" s="33">
        <f t="shared" si="5"/>
        <v>-12.79</v>
      </c>
      <c r="P39" s="51">
        <f t="shared" si="5"/>
        <v>-153.39999999999998</v>
      </c>
      <c r="Q39" s="106">
        <f>SUM(Q13-Q38)</f>
        <v>-153.39999999999998</v>
      </c>
      <c r="R39" s="7" t="s">
        <v>238</v>
      </c>
    </row>
    <row r="40" spans="2:18" ht="18" thickBot="1">
      <c r="B40" s="34" t="s">
        <v>231</v>
      </c>
      <c r="C40" s="66">
        <v>0</v>
      </c>
      <c r="D40" s="28">
        <f>SUM(C41)</f>
        <v>0</v>
      </c>
      <c r="E40" s="28">
        <f t="shared" ref="E40:O40" si="6">D41</f>
        <v>-12.78</v>
      </c>
      <c r="F40" s="28">
        <f t="shared" si="6"/>
        <v>-25.56</v>
      </c>
      <c r="G40" s="28">
        <f t="shared" si="6"/>
        <v>-38.339999999999996</v>
      </c>
      <c r="H40" s="28">
        <f t="shared" si="6"/>
        <v>-51.12</v>
      </c>
      <c r="I40" s="28">
        <f t="shared" si="6"/>
        <v>-63.9</v>
      </c>
      <c r="J40" s="28">
        <f t="shared" si="6"/>
        <v>-76.679999999999993</v>
      </c>
      <c r="K40" s="28">
        <f t="shared" si="6"/>
        <v>-89.46</v>
      </c>
      <c r="L40" s="28">
        <f t="shared" si="6"/>
        <v>-102.24</v>
      </c>
      <c r="M40" s="28">
        <f t="shared" si="6"/>
        <v>-115.03</v>
      </c>
      <c r="N40" s="28">
        <f t="shared" si="6"/>
        <v>-127.82</v>
      </c>
      <c r="O40" s="28">
        <f t="shared" si="6"/>
        <v>-140.60999999999999</v>
      </c>
      <c r="P40" s="29"/>
      <c r="Q40" s="108">
        <f>Q36+Q35+Q37+Q34</f>
        <v>153.39999999999998</v>
      </c>
      <c r="R40" s="5" t="s">
        <v>239</v>
      </c>
    </row>
    <row r="41" spans="2:18" ht="18" thickBot="1">
      <c r="B41" s="35" t="s">
        <v>233</v>
      </c>
      <c r="C41" s="67">
        <f t="shared" ref="C41:O41" si="7">SUM(C39+C40)</f>
        <v>0</v>
      </c>
      <c r="D41" s="36">
        <f t="shared" si="7"/>
        <v>-12.78</v>
      </c>
      <c r="E41" s="36">
        <f t="shared" si="7"/>
        <v>-25.56</v>
      </c>
      <c r="F41" s="36">
        <f t="shared" si="7"/>
        <v>-38.339999999999996</v>
      </c>
      <c r="G41" s="36">
        <f t="shared" si="7"/>
        <v>-51.12</v>
      </c>
      <c r="H41" s="36">
        <f t="shared" si="7"/>
        <v>-63.9</v>
      </c>
      <c r="I41" s="36">
        <f t="shared" si="7"/>
        <v>-76.679999999999993</v>
      </c>
      <c r="J41" s="36">
        <f t="shared" si="7"/>
        <v>-89.46</v>
      </c>
      <c r="K41" s="36">
        <f t="shared" si="7"/>
        <v>-102.24</v>
      </c>
      <c r="L41" s="36">
        <f t="shared" si="7"/>
        <v>-115.03</v>
      </c>
      <c r="M41" s="36">
        <f t="shared" si="7"/>
        <v>-127.82</v>
      </c>
      <c r="N41" s="36">
        <f t="shared" si="7"/>
        <v>-140.60999999999999</v>
      </c>
      <c r="O41" s="36">
        <f t="shared" si="7"/>
        <v>-153.39999999999998</v>
      </c>
      <c r="P41" s="37"/>
      <c r="Q41" s="109">
        <f>SUM(Q39:Q40)</f>
        <v>0</v>
      </c>
      <c r="R41" s="7" t="s">
        <v>234</v>
      </c>
    </row>
    <row r="42" spans="2:18" ht="17.100000000000001" thickBot="1">
      <c r="R42" s="5"/>
    </row>
    <row r="43" spans="2:18" ht="17.100000000000001">
      <c r="B43" s="45" t="s">
        <v>7</v>
      </c>
      <c r="C43" s="48"/>
      <c r="D43" s="40">
        <f>'Personal Expenditure'!$I38</f>
        <v>0</v>
      </c>
      <c r="E43" s="40">
        <f>'Personal Expenditure'!$I38</f>
        <v>0</v>
      </c>
      <c r="F43" s="40">
        <f>'Personal Expenditure'!$I38</f>
        <v>0</v>
      </c>
      <c r="G43" s="40">
        <f>'Personal Expenditure'!$I38</f>
        <v>0</v>
      </c>
      <c r="H43" s="40">
        <f>'Personal Expenditure'!$I38</f>
        <v>0</v>
      </c>
      <c r="I43" s="40">
        <f>'Personal Expenditure'!$I38</f>
        <v>0</v>
      </c>
      <c r="J43" s="40">
        <f>'Personal Expenditure'!$I38</f>
        <v>0</v>
      </c>
      <c r="K43" s="40">
        <f>'Personal Expenditure'!$I38</f>
        <v>0</v>
      </c>
      <c r="L43" s="40">
        <f>'Personal Expenditure'!$I38</f>
        <v>0</v>
      </c>
      <c r="M43" s="40">
        <f>'Personal Expenditure'!$I38</f>
        <v>0</v>
      </c>
      <c r="N43" s="40">
        <f>'Personal Expenditure'!$I38</f>
        <v>0</v>
      </c>
      <c r="O43" s="41">
        <f>'Personal Expenditure'!$I38</f>
        <v>0</v>
      </c>
    </row>
    <row r="44" spans="2:18" ht="17.100000000000001">
      <c r="B44" s="46" t="s">
        <v>235</v>
      </c>
      <c r="C44" s="49"/>
      <c r="D44" s="39">
        <f>'Personal Expenditure'!$E20</f>
        <v>0</v>
      </c>
      <c r="E44" s="39">
        <f>'Personal Expenditure'!$E20</f>
        <v>0</v>
      </c>
      <c r="F44" s="39">
        <f>'Personal Expenditure'!$E20</f>
        <v>0</v>
      </c>
      <c r="G44" s="39">
        <f>'Personal Expenditure'!$E20</f>
        <v>0</v>
      </c>
      <c r="H44" s="39">
        <f>'Personal Expenditure'!$E20</f>
        <v>0</v>
      </c>
      <c r="I44" s="39">
        <f>'Personal Expenditure'!$E20</f>
        <v>0</v>
      </c>
      <c r="J44" s="39">
        <f>'Personal Expenditure'!$E20</f>
        <v>0</v>
      </c>
      <c r="K44" s="39">
        <f>'Personal Expenditure'!$E20</f>
        <v>0</v>
      </c>
      <c r="L44" s="39">
        <f>'Personal Expenditure'!$E20</f>
        <v>0</v>
      </c>
      <c r="M44" s="39">
        <f>'Personal Expenditure'!$E20</f>
        <v>0</v>
      </c>
      <c r="N44" s="39">
        <f>'Personal Expenditure'!$E20</f>
        <v>0</v>
      </c>
      <c r="O44" s="42">
        <f>'Personal Expenditure'!$E20</f>
        <v>0</v>
      </c>
    </row>
    <row r="45" spans="2:18" ht="17.100000000000001">
      <c r="B45" s="46" t="s">
        <v>236</v>
      </c>
      <c r="C45" s="49"/>
      <c r="D45" s="10">
        <f>'Personal Expenditure'!$E25</f>
        <v>0</v>
      </c>
      <c r="E45" s="10">
        <f>'Personal Expenditure'!$E25</f>
        <v>0</v>
      </c>
      <c r="F45" s="10">
        <f>'Personal Expenditure'!$E25</f>
        <v>0</v>
      </c>
      <c r="G45" s="10">
        <f>'Personal Expenditure'!$E25</f>
        <v>0</v>
      </c>
      <c r="H45" s="10">
        <f>'Personal Expenditure'!$E25</f>
        <v>0</v>
      </c>
      <c r="I45" s="10">
        <f>'Personal Expenditure'!$E25</f>
        <v>0</v>
      </c>
      <c r="J45" s="10">
        <f>'Personal Expenditure'!$E25</f>
        <v>0</v>
      </c>
      <c r="K45" s="10">
        <f>'Personal Expenditure'!$E25</f>
        <v>0</v>
      </c>
      <c r="L45" s="10">
        <f>'Personal Expenditure'!$E25</f>
        <v>0</v>
      </c>
      <c r="M45" s="10">
        <f>'Personal Expenditure'!$E25</f>
        <v>0</v>
      </c>
      <c r="N45" s="10">
        <f>'Personal Expenditure'!$E25</f>
        <v>0</v>
      </c>
      <c r="O45" s="43">
        <f>'Personal Expenditure'!$E25</f>
        <v>0</v>
      </c>
    </row>
    <row r="46" spans="2:18" ht="18" thickBot="1">
      <c r="B46" s="47" t="s">
        <v>237</v>
      </c>
      <c r="C46" s="50"/>
      <c r="D46" s="115">
        <f>SUM(D43-D44-D45)</f>
        <v>0</v>
      </c>
      <c r="E46" s="115">
        <f t="shared" ref="E46:O46" si="8">SUM(E43-E44-E45)</f>
        <v>0</v>
      </c>
      <c r="F46" s="115">
        <f t="shared" si="8"/>
        <v>0</v>
      </c>
      <c r="G46" s="115">
        <f t="shared" si="8"/>
        <v>0</v>
      </c>
      <c r="H46" s="115">
        <f t="shared" si="8"/>
        <v>0</v>
      </c>
      <c r="I46" s="115">
        <f t="shared" si="8"/>
        <v>0</v>
      </c>
      <c r="J46" s="115">
        <f t="shared" si="8"/>
        <v>0</v>
      </c>
      <c r="K46" s="115">
        <f t="shared" si="8"/>
        <v>0</v>
      </c>
      <c r="L46" s="115">
        <f t="shared" si="8"/>
        <v>0</v>
      </c>
      <c r="M46" s="115">
        <f t="shared" si="8"/>
        <v>0</v>
      </c>
      <c r="N46" s="115">
        <f t="shared" si="8"/>
        <v>0</v>
      </c>
      <c r="O46" s="115">
        <f t="shared" si="8"/>
        <v>0</v>
      </c>
    </row>
  </sheetData>
  <sheetProtection formatCells="0" selectLockedCells="1"/>
  <mergeCells count="3">
    <mergeCell ref="G2:K2"/>
    <mergeCell ref="G4:K4"/>
    <mergeCell ref="G6:K6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reated xmlns="4d306586-c7e4-4971-a6c5-9a67c7bdfb2b" xsi:nil="true"/>
    <lcf76f155ced4ddcb4097134ff3c332f xmlns="4d306586-c7e4-4971-a6c5-9a67c7bdfb2b">
      <Terms xmlns="http://schemas.microsoft.com/office/infopath/2007/PartnerControls"/>
    </lcf76f155ced4ddcb4097134ff3c332f>
    <Photos xmlns="4d306586-c7e4-4971-a6c5-9a67c7bdfb2b" xsi:nil="true"/>
    <TaxCatchAll xmlns="407c06f5-877b-4845-9edb-ca8c99a2e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2CFE9C5ED43242B691303261594BAC" ma:contentTypeVersion="23" ma:contentTypeDescription="Create a new document." ma:contentTypeScope="" ma:versionID="39627dc5a33f2ce66e25b05a229e81a7">
  <xsd:schema xmlns:xsd="http://www.w3.org/2001/XMLSchema" xmlns:xs="http://www.w3.org/2001/XMLSchema" xmlns:p="http://schemas.microsoft.com/office/2006/metadata/properties" xmlns:ns2="407c06f5-877b-4845-9edb-ca8c99a2e1cf" xmlns:ns3="4d306586-c7e4-4971-a6c5-9a67c7bdfb2b" targetNamespace="http://schemas.microsoft.com/office/2006/metadata/properties" ma:root="true" ma:fieldsID="1a9ba7c6ab1fb9ab3eac5d13027fa05b" ns2:_="" ns3:_="">
    <xsd:import namespace="407c06f5-877b-4845-9edb-ca8c99a2e1cf"/>
    <xsd:import namespace="4d306586-c7e4-4971-a6c5-9a67c7bdfb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TaxCatchAll" minOccurs="0"/>
                <xsd:element ref="ns3:lcf76f155ced4ddcb4097134ff3c332f" minOccurs="0"/>
                <xsd:element ref="ns3:Photos" minOccurs="0"/>
                <xsd:element ref="ns3:MediaServiceObjectDetectorVersions" minOccurs="0"/>
                <xsd:element ref="ns3:Datecreated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c06f5-877b-4845-9edb-ca8c99a2e1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404d10-4952-4297-a726-266f7f49d84e}" ma:internalName="TaxCatchAll" ma:showField="CatchAllData" ma:web="407c06f5-877b-4845-9edb-ca8c99a2e1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06586-c7e4-4971-a6c5-9a67c7bdf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46cdc9e-fa9f-4772-9121-5ca5c6766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hotos" ma:index="24" nillable="true" ma:displayName="Photos" ma:format="Thumbnail" ma:internalName="Photos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created" ma:index="26" nillable="true" ma:displayName="Date created" ma:format="DateTime" ma:internalName="Datecreated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B04809-BCDD-4832-B429-6C74544DA30D}"/>
</file>

<file path=customXml/itemProps2.xml><?xml version="1.0" encoding="utf-8"?>
<ds:datastoreItem xmlns:ds="http://schemas.openxmlformats.org/officeDocument/2006/customXml" ds:itemID="{ABE6D70E-F239-49F2-948C-E635D33A0077}"/>
</file>

<file path=customXml/itemProps3.xml><?xml version="1.0" encoding="utf-8"?>
<ds:datastoreItem xmlns:ds="http://schemas.openxmlformats.org/officeDocument/2006/customXml" ds:itemID="{7B879105-94EF-42BB-91E2-81647AEAC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Pinnacle psg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Julie-Anne Macey</dc:creator>
  <cp:keywords/>
  <dc:description/>
  <cp:lastModifiedBy>Claire Welling</cp:lastModifiedBy>
  <cp:revision/>
  <dcterms:created xsi:type="dcterms:W3CDTF">2017-03-24T13:04:50Z</dcterms:created>
  <dcterms:modified xsi:type="dcterms:W3CDTF">2026-02-23T07:26:20Z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0x010100062CFE9C5ED43242B691303261594BAC</vt:lpwstr>
  </property>
  <property fmtid="{D5CDD505-2E9C-101B-9397-08002B2CF9AE}" pid="3" name="MediaServiceImageTags">
    <vt:lpwstr/>
  </property>
</Properties>
</file>